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ianni/Library/Mobile Documents/com~apple~CloudDocs/Financial Researches/Tools/Test di autovalutazione/"/>
    </mc:Choice>
  </mc:AlternateContent>
  <xr:revisionPtr revIDLastSave="0" documentId="13_ncr:1_{C0174B4D-F49D-8A41-86B4-A72C995B9E46}" xr6:coauthVersionLast="47" xr6:coauthVersionMax="47" xr10:uidLastSave="{00000000-0000-0000-0000-000000000000}"/>
  <workbookProtection workbookAlgorithmName="SHA-512" workbookHashValue="XovZYioOsHVlLDgRwKYW/N49pP0KknDPHg354qDiqqFZg0CxjmBp8qLbikBu8ZpUuIzxVlfDIddMyTF0x1vneA==" workbookSaltValue="YxHU+Nmf1Y4BHHpY1IV9dw==" workbookSpinCount="100000" lockStructure="1"/>
  <bookViews>
    <workbookView xWindow="6180" yWindow="1880" windowWidth="65040" windowHeight="32400" xr2:uid="{4D67DB14-B2DB-5246-8209-AC31FCCBBC01}"/>
  </bookViews>
  <sheets>
    <sheet name="Test" sheetId="1" r:id="rId1"/>
    <sheet name="Help" sheetId="13" state="hidden" r:id="rId2"/>
    <sheet name="Valutazoine finale" sheetId="12" state="hidden" r:id="rId3"/>
    <sheet name="Settore di operatività" sheetId="2" state="hidden" r:id="rId4"/>
    <sheet name="Team" sheetId="3" state="hidden" r:id="rId5"/>
    <sheet name="Costituzione società" sheetId="4" state="hidden" r:id="rId6"/>
    <sheet name="Startup innovativa" sheetId="5" state="hidden" r:id="rId7"/>
    <sheet name="Business plan" sheetId="6" state="hidden" r:id="rId8"/>
    <sheet name="Vantaggio competitivo" sheetId="7" state="hidden" r:id="rId9"/>
    <sheet name="Grado del TRL" sheetId="8" state="hidden" r:id="rId10"/>
    <sheet name="Validazione" sheetId="9" state="hidden" r:id="rId11"/>
    <sheet name="Scalabilità" sheetId="10" state="hidden" r:id="rId12"/>
    <sheet name="Conoscenza cliente mercato" sheetId="11" state="hidden" r:id="rId1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G2" i="1" s="1"/>
  <c r="E2" i="1"/>
  <c r="E11" i="1"/>
  <c r="E7" i="1"/>
  <c r="D11" i="1" l="1"/>
  <c r="G11" i="1" s="1"/>
  <c r="E10" i="1"/>
  <c r="D10" i="1"/>
  <c r="G10" i="1" s="1"/>
  <c r="E9" i="1"/>
  <c r="D9" i="1"/>
  <c r="G9" i="1" s="1"/>
  <c r="E8" i="1"/>
  <c r="D8" i="1"/>
  <c r="G8" i="1" s="1"/>
  <c r="D7" i="1"/>
  <c r="G7" i="1" s="1"/>
  <c r="E6" i="1"/>
  <c r="D6" i="1"/>
  <c r="G6" i="1" s="1"/>
  <c r="E5" i="1"/>
  <c r="D5" i="1"/>
  <c r="G5" i="1" s="1"/>
  <c r="E4" i="1"/>
  <c r="D4" i="1"/>
  <c r="G4" i="1" s="1"/>
  <c r="E3" i="1"/>
  <c r="D3" i="1"/>
  <c r="G3" i="1" s="1"/>
  <c r="E14" i="1" l="1"/>
  <c r="C15" i="1" s="1"/>
  <c r="B23" i="1" s="1"/>
  <c r="G13" i="1"/>
</calcChain>
</file>

<file path=xl/sharedStrings.xml><?xml version="1.0" encoding="utf-8"?>
<sst xmlns="http://schemas.openxmlformats.org/spreadsheetml/2006/main" count="227" uniqueCount="173">
  <si>
    <t>Settore di operatività</t>
  </si>
  <si>
    <t>Agritech</t>
  </si>
  <si>
    <t>Digital Health</t>
  </si>
  <si>
    <t>EdTech</t>
  </si>
  <si>
    <t>FinTech</t>
  </si>
  <si>
    <t>PropTech</t>
  </si>
  <si>
    <t>Voto</t>
  </si>
  <si>
    <t>Team</t>
  </si>
  <si>
    <t>No</t>
  </si>
  <si>
    <t>TRL 1</t>
  </si>
  <si>
    <t>TRL 2</t>
  </si>
  <si>
    <t>TRL 3</t>
  </si>
  <si>
    <t>TRL 4</t>
  </si>
  <si>
    <t>TRL 5</t>
  </si>
  <si>
    <t>TRL 6</t>
  </si>
  <si>
    <t>TRL 7</t>
  </si>
  <si>
    <t>TRL 8</t>
  </si>
  <si>
    <t>TRL 9</t>
  </si>
  <si>
    <t>Note</t>
  </si>
  <si>
    <t>N.</t>
  </si>
  <si>
    <t>V</t>
  </si>
  <si>
    <t>Voto ponderato</t>
  </si>
  <si>
    <t>Score</t>
  </si>
  <si>
    <t>0 - 59</t>
  </si>
  <si>
    <t>60 - 79</t>
  </si>
  <si>
    <t>80 - 89</t>
  </si>
  <si>
    <t>90 - 100</t>
  </si>
  <si>
    <t>info@financialresearches.com</t>
  </si>
  <si>
    <t>WhatsApp</t>
  </si>
  <si>
    <t>+ 39 345 328180</t>
  </si>
  <si>
    <t>Domanda</t>
  </si>
  <si>
    <t>Aiuto</t>
  </si>
  <si>
    <t>Scegli il settore che più si avvicina a quello in cui opera la tua start-up. Se non lo trivi scegli "Altro o non in elenco"</t>
  </si>
  <si>
    <t>Cybersecurity</t>
  </si>
  <si>
    <t>Creator Economy</t>
  </si>
  <si>
    <t>Business sector</t>
  </si>
  <si>
    <t>Team expertise</t>
  </si>
  <si>
    <t>Has the company already been incorporated?</t>
  </si>
  <si>
    <t>Do you have a professional business plan including valuation and exit strategy?</t>
  </si>
  <si>
    <t>Does the startup have a defensible long-term competitive advantage?</t>
  </si>
  <si>
    <t>TRL level</t>
  </si>
  <si>
    <t>Have you validated your product or received concrete signals from the market?</t>
  </si>
  <si>
    <t>Scalability of the business model</t>
  </si>
  <si>
    <t>Do you have a clear understanding of your customer and market?</t>
  </si>
  <si>
    <t>Questions</t>
  </si>
  <si>
    <t>Answers</t>
  </si>
  <si>
    <t>Total</t>
  </si>
  <si>
    <t xml:space="preserve">STARTUP SELF-ASSMENT TEST </t>
  </si>
  <si>
    <t>The test was developed to help seed-stage startups assess how likely they are to succeed.</t>
  </si>
  <si>
    <t>to find an investor (business angel) for a funding round ranging between €200,000 and €500,000</t>
  </si>
  <si>
    <t>This test does not claim to be exhaustive, nor is it an oracle — but based on our experience, we believe it provides reliable results.</t>
  </si>
  <si>
    <t>Partial score</t>
  </si>
  <si>
    <t>Your final score (out of 100) is:</t>
  </si>
  <si>
    <t>Assesment</t>
  </si>
  <si>
    <t>Very week</t>
  </si>
  <si>
    <t xml:space="preserve">You Must improve </t>
  </si>
  <si>
    <t>Worth pursuing</t>
  </si>
  <si>
    <t>Investor-ready</t>
  </si>
  <si>
    <t>For info or appointments</t>
  </si>
  <si>
    <t>or</t>
  </si>
  <si>
    <t>The project appears immature or weak across multiple dimensions. Structural rethinking is needed.</t>
  </si>
  <si>
    <t>Interesting foundation, but key elements are missing (team, validation, scalability, etc.).</t>
  </si>
  <si>
    <t>The project is well-structured and ready for investor presentations or funding applications.</t>
  </si>
  <si>
    <t>A mature, complete, and scalable project. Strong profile for investment and acceleration.</t>
  </si>
  <si>
    <t>Sector</t>
  </si>
  <si>
    <t>Notes</t>
  </si>
  <si>
    <t>Select</t>
  </si>
  <si>
    <t>Awaiting response</t>
  </si>
  <si>
    <t>Aerospace / Defense</t>
  </si>
  <si>
    <t>Strong appeal, but capital intensive with long-term ROI. We recommend changing your funding strategy.</t>
  </si>
  <si>
    <t>Growing, with focus on water efficiency, vertical farming, etc.</t>
  </si>
  <si>
    <t>AI / Artificial Intelligence &amp; ML</t>
  </si>
  <si>
    <t>Dominant in every field, especially B2B SaaS</t>
  </si>
  <si>
    <t>Other or Not Listed</t>
  </si>
  <si>
    <t>We recommend changing your funding strategy. Investor interest is very low.</t>
  </si>
  <si>
    <t>Biotechnology</t>
  </si>
  <si>
    <t>Very strong, but capital intensive and often hard science</t>
  </si>
  <si>
    <t>Declining unless it enables real scalable monetization</t>
  </si>
  <si>
    <t>Critical for companies, cloud, devices, AI</t>
  </si>
  <si>
    <t>Especially with AI components or devices</t>
  </si>
  <si>
    <t>E-commerce &amp; Retail Tech</t>
  </si>
  <si>
    <t>Viable, but requires strong differentiation</t>
  </si>
  <si>
    <t>Declined after the COVID boom, but still valid with AI or lifelong learning</t>
  </si>
  <si>
    <t>Energy Tech / Battery Tech</t>
  </si>
  <si>
    <t>Strong appeal, but depends on the core technology</t>
  </si>
  <si>
    <t>Still strong, but segmented and highly competitive</t>
  </si>
  <si>
    <t>GreenTech &amp; CleanTech</t>
  </si>
  <si>
    <t>Driven by regulations and ESG transition</t>
  </si>
  <si>
    <t>HR Tech / Future of Work</t>
  </si>
  <si>
    <t>Good prospects, especially in training and matching</t>
  </si>
  <si>
    <t>Logistics &amp; Supply Chain</t>
  </si>
  <si>
    <t>Marginal interest from investors. Proceed only with a truly innovative idea and strong overall score.</t>
  </si>
  <si>
    <t>Mobility / Smart Mobility</t>
  </si>
  <si>
    <t>Selective interest: sustainability, sharing, EV</t>
  </si>
  <si>
    <t>Stable interest, especially in sustainability or efficiency</t>
  </si>
  <si>
    <t>No relevant skills</t>
  </si>
  <si>
    <t>The team has no experience in the sector and no transferable skills. The project appears completely disconnected from the proposers' backgrounds.</t>
  </si>
  <si>
    <t>Generic but non-applicable skills</t>
  </si>
  <si>
    <t>The team has basic professional skills, but not directly applicable to the project's sector. Lacks field experience or specific training.</t>
  </si>
  <si>
    <t>Partial or limited skills</t>
  </si>
  <si>
    <t>The team has some previous experience in the sector, but it is either outdated or incomplete. Alternatively, only one member has relevant expertise while the others contribute little coherent value.</t>
  </si>
  <si>
    <t>Good sector-specific competence</t>
  </si>
  <si>
    <t>The team shows solid technical and/or managerial preparation in the reference sector. There's clear alignment between the proposers' background and the project.</t>
  </si>
  <si>
    <t>Complete and complementary team</t>
  </si>
  <si>
    <t>The team has an excellent mix of specific skills, proven sector experience, clearly defined roles and previous field testing. Execution reliability and strategic vision are clearly perceived.</t>
  </si>
  <si>
    <t>Company Incorporated</t>
  </si>
  <si>
    <t>Yes</t>
  </si>
  <si>
    <t>The presence of an already incorporated company indicates an advanced level of commitment and operational readiness. It's a positive sign for the project's feasibility and execution readiness.</t>
  </si>
  <si>
    <t>Not having an incorporated company does not invalidate the project, but suggests it is still in an early stage. The lack of a legal structure may slow down operations and discourage third parties (investors, partners, funding bodies).</t>
  </si>
  <si>
    <t>Innovative Startup Status</t>
  </si>
  <si>
    <t>The startup is formally registered as an innovative or high-tech company in its country of incorporation.</t>
  </si>
  <si>
    <t>The startup is not formally recognized as an innovative or high-tech company in its country.</t>
  </si>
  <si>
    <t>Is the startup formally registered as an innovative or high-tech company in its country?</t>
  </si>
  <si>
    <t>Professional Business Plan</t>
  </si>
  <si>
    <t>We don't have a business plan yet</t>
  </si>
  <si>
    <t>A professional business plan is a prerequisite at the seed stage.</t>
  </si>
  <si>
    <t>We have a basic business plan</t>
  </si>
  <si>
    <t>Basic business plans are only acceptable in the pre-seed phase. You need a professional one.</t>
  </si>
  <si>
    <t>We have an internally developed business plan, but not reviewed by experts</t>
  </si>
  <si>
    <t>Internally reviewed business plans are not sufficient for professional investors.</t>
  </si>
  <si>
    <t>We have a professional business plan, validated by external consultants</t>
  </si>
  <si>
    <t>Very good. Make sure you also have a pitch.</t>
  </si>
  <si>
    <t>We have a complete business plan, written by Financial Researches</t>
  </si>
  <si>
    <t>Perfect!</t>
  </si>
  <si>
    <t>Intellectual Property (Patent or Trademark)</t>
  </si>
  <si>
    <t>None. Anyone could replicate what we do in no time</t>
  </si>
  <si>
    <t>Without a barrier, you risk being copied before reaching your first customers. You need to build some protection.</t>
  </si>
  <si>
    <t>Initial advantage, but easily replicable (e.g., time to market, early visibility)</t>
  </si>
  <si>
    <t>Good start, but not enough. You need something that protects you in the long run.</t>
  </si>
  <si>
    <t>Clear differentiation, but not yet protected (e.g., brand, UX, emerging community)</t>
  </si>
  <si>
    <t>There’s value, but it needs to be shielded. Work on customer loyalty or hard-to-replicate assets.</t>
  </si>
  <si>
    <t>Technology, know-how or business model that is hard to replicate</t>
  </si>
  <si>
    <t>Very good. Now your job is to explain to investors why only you can do it this way.</t>
  </si>
  <si>
    <t>Strong and defensible barrier: patents, lock-in, network effects, economies of scale</t>
  </si>
  <si>
    <t>That’s gold. Your advantage is real and defensible — one of the strongest signals for an investor.</t>
  </si>
  <si>
    <t>TRL Level</t>
  </si>
  <si>
    <t>Your TRL is too low to seek investors. Develop the product further and increase your TRL.</t>
  </si>
  <si>
    <t>Your TRL is low but may be acceptable in some sectors at the seed stage.</t>
  </si>
  <si>
    <t>Your TRL is considered sufficient for the seed stage.</t>
  </si>
  <si>
    <t>Your TRL is appropriate for the seed stage.</t>
  </si>
  <si>
    <t>Product Validation</t>
  </si>
  <si>
    <t>No validation, just an idea or mockup</t>
  </si>
  <si>
    <t>Time to move beyond the idea stage and start testing in the field. Even minimal real feedback is worth more than endless assumptions.</t>
  </si>
  <si>
    <t>MVP tested with qualitative feedback (e.g., friends, experts)</t>
  </si>
  <si>
    <t>Great first step! But remember: friends and colleagues are not customers. You need feedback from the real market.</t>
  </si>
  <si>
    <t>Structured test data collected (surveys, A/B tests, waitlist)</t>
  </si>
  <si>
    <t>You’re on the right track. You've started measuring interest and validating assumptions. Next step: convert interest into action.</t>
  </si>
  <si>
    <t>Initial sales, sign-ups, documented pre-orders</t>
  </si>
  <si>
    <t>Well done! You’re showing the market is reacting. At this point, investors begin to take notice.</t>
  </si>
  <si>
    <t>Significant traction: active users, revenue, retention</t>
  </si>
  <si>
    <t>Perfect. You're already building a business. You don’t just have an idea — you have an early-stage company, and the market confirms it.</t>
  </si>
  <si>
    <t>Is your business model scalable?</t>
  </si>
  <si>
    <t>No scalability</t>
  </si>
  <si>
    <t>The business model is entirely based on manual work or physical presence. Each new sale requires a proportional increase in human or logistical resources.</t>
  </si>
  <si>
    <t>Very limited scalability</t>
  </si>
  <si>
    <t>There’s minimal growth potential, but each expansion step involves high variable costs and operational complexity. Nothing is easily automatable or replicable.</t>
  </si>
  <si>
    <t>Moderate scalability</t>
  </si>
  <si>
    <t>The model has some degree of replicability but with clear limitations. Certain processes can be standardized, but still depend on context or human capital.</t>
  </si>
  <si>
    <t>High scalability</t>
  </si>
  <si>
    <t>The model supports exponential growth without linear cost increases. Digitalized processes, solid infrastructure, and easy access to new markets.</t>
  </si>
  <si>
    <t>Excellent scalability</t>
  </si>
  <si>
    <t>The model is built to scale quickly. Automated, digital-first, easily internationalized, with increasing margins as volume grows.</t>
  </si>
  <si>
    <t>Customer Insight / Paying Clients / Significant Contracts</t>
  </si>
  <si>
    <t>No research done. Based on intuition and personal perception</t>
  </si>
  <si>
    <t>If you don’t truly know your customer, you’re flying blind. Entrepreneurial instinct is useful, but not enough on its own.</t>
  </si>
  <si>
    <t>Talked to some potential clients, but no structured method</t>
  </si>
  <si>
    <t>It’s a start, but you need to turn conversations into data. The quality of your offer depends on the quality of your research.</t>
  </si>
  <si>
    <t>Conducted surveys or interviews, collected qualitative/quantitative data</t>
  </si>
  <si>
    <t>Good job! You're building a real customer profile. Now work on segmentation and positioning against competitors.</t>
  </si>
  <si>
    <t>Defined a detailed buyer persona and understand how, where and why they buy</t>
  </si>
  <si>
    <t>Excellent! It means you know where to focus your marketing and how to speak effectively to your customer.</t>
  </si>
  <si>
    <t>Solid and validated knowledge: segmentation, market size, acquisition behavior</t>
  </si>
  <si>
    <t>Perfect. You don’t just know your customer — you’ve built your strategy around them. That’s gold for any investor.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</si>
</sst>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u/>
      <sz val="12"/>
      <color theme="10"/>
      <name val="Aptos Narrow"/>
      <family val="2"/>
      <scheme val="minor"/>
    </font>
    <font>
      <sz val="16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b/>
      <sz val="18"/>
      <color theme="4"/>
      <name val="Aptos Narrow"/>
      <scheme val="minor"/>
    </font>
    <font>
      <sz val="12"/>
      <color theme="4"/>
      <name val="Aptos Narrow"/>
      <scheme val="minor"/>
    </font>
    <font>
      <sz val="16"/>
      <color theme="1"/>
      <name val="Aptos Narrow"/>
      <family val="2"/>
      <scheme val="minor"/>
    </font>
    <font>
      <sz val="16"/>
      <color theme="4"/>
      <name val="Aptos Narrow"/>
      <family val="2"/>
      <scheme val="minor"/>
    </font>
    <font>
      <b/>
      <u/>
      <sz val="16"/>
      <color theme="10"/>
      <name val="Aptos Narrow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5" fillId="2" borderId="0" xfId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8" fillId="2" borderId="0" xfId="1" applyFont="1"/>
    <xf numFmtId="0" fontId="8" fillId="2" borderId="0" xfId="1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9" fillId="0" borderId="3" xfId="0" applyFont="1" applyBorder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2" borderId="6" xfId="1" applyBorder="1" applyAlignment="1">
      <alignment horizontal="center"/>
    </xf>
    <xf numFmtId="0" fontId="1" fillId="2" borderId="7" xfId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14" fillId="0" borderId="12" xfId="0" applyFont="1" applyBorder="1" applyAlignment="1">
      <alignment horizontal="center" vertical="top"/>
    </xf>
    <xf numFmtId="0" fontId="1" fillId="2" borderId="0" xfId="1" applyAlignment="1">
      <alignment horizontal="center" vertical="center"/>
    </xf>
    <xf numFmtId="0" fontId="7" fillId="2" borderId="0" xfId="1" applyFont="1" applyAlignment="1">
      <alignment horizontal="right" vertical="center"/>
    </xf>
    <xf numFmtId="0" fontId="13" fillId="0" borderId="3" xfId="2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3" fillId="0" borderId="5" xfId="2" applyFont="1" applyBorder="1" applyAlignment="1">
      <alignment horizont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vertical="center" wrapText="1"/>
    </xf>
  </cellXfs>
  <cellStyles count="3">
    <cellStyle name="Accent1" xfId="1" builtinId="29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financialresearche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37630</xdr:colOff>
      <xdr:row>1</xdr:row>
      <xdr:rowOff>555038</xdr:rowOff>
    </xdr:from>
    <xdr:to>
      <xdr:col>17</xdr:col>
      <xdr:colOff>357481</xdr:colOff>
      <xdr:row>3</xdr:row>
      <xdr:rowOff>282223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00E992-A5F2-D0D0-DA5E-C4F2B5FF77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" r="-219" b="16050"/>
        <a:stretch>
          <a:fillRect/>
        </a:stretch>
      </xdr:blipFill>
      <xdr:spPr>
        <a:xfrm>
          <a:off x="11928593" y="762001"/>
          <a:ext cx="7770518" cy="1749778"/>
        </a:xfrm>
        <a:prstGeom prst="rect">
          <a:avLst/>
        </a:prstGeom>
      </xdr:spPr>
    </xdr:pic>
    <xdr:clientData/>
  </xdr:twoCellAnchor>
  <xdr:twoCellAnchor>
    <xdr:from>
      <xdr:col>0</xdr:col>
      <xdr:colOff>33867</xdr:colOff>
      <xdr:row>21</xdr:row>
      <xdr:rowOff>143933</xdr:rowOff>
    </xdr:from>
    <xdr:to>
      <xdr:col>0</xdr:col>
      <xdr:colOff>685800</xdr:colOff>
      <xdr:row>23</xdr:row>
      <xdr:rowOff>135466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93157C18-6490-3138-65AA-982203415437}"/>
            </a:ext>
          </a:extLst>
        </xdr:cNvPr>
        <xdr:cNvSpPr/>
      </xdr:nvSpPr>
      <xdr:spPr>
        <a:xfrm>
          <a:off x="33867" y="9431866"/>
          <a:ext cx="651933" cy="533400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financialresearches.com" TargetMode="External"/><Relationship Id="rId1" Type="http://schemas.openxmlformats.org/officeDocument/2006/relationships/hyperlink" Target="mailto:info@financialresearch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2C73-6EF9-2D4A-A05E-B6F2D4CD9507}">
  <dimension ref="A1:R23"/>
  <sheetViews>
    <sheetView showGridLines="0" tabSelected="1" zoomScale="135" zoomScaleNormal="150" workbookViewId="0">
      <selection activeCell="C3" sqref="C3"/>
    </sheetView>
  </sheetViews>
  <sheetFormatPr baseColWidth="10" defaultRowHeight="16" x14ac:dyDescent="0.2"/>
  <cols>
    <col min="1" max="1" width="10.83203125" style="2"/>
    <col min="2" max="2" width="44.33203125" customWidth="1"/>
    <col min="3" max="3" width="37.1640625" customWidth="1"/>
    <col min="4" max="4" width="10.83203125" style="2" hidden="1" customWidth="1"/>
    <col min="5" max="5" width="36.33203125" style="2" customWidth="1"/>
    <col min="6" max="6" width="13.6640625" style="2" hidden="1" customWidth="1"/>
    <col min="7" max="7" width="13.1640625" bestFit="1" customWidth="1"/>
    <col min="8" max="8" width="14.1640625" bestFit="1" customWidth="1"/>
  </cols>
  <sheetData>
    <row r="1" spans="1:18" x14ac:dyDescent="0.2">
      <c r="A1" s="8" t="s">
        <v>19</v>
      </c>
      <c r="B1" s="8" t="s">
        <v>44</v>
      </c>
      <c r="C1" s="8" t="s">
        <v>45</v>
      </c>
      <c r="D1" s="8" t="s">
        <v>6</v>
      </c>
      <c r="E1" s="8" t="s">
        <v>18</v>
      </c>
      <c r="F1" s="8" t="s">
        <v>21</v>
      </c>
      <c r="G1" s="8" t="s">
        <v>46</v>
      </c>
      <c r="I1" s="34" t="s">
        <v>47</v>
      </c>
      <c r="J1" s="34"/>
      <c r="K1" s="34"/>
      <c r="L1" s="34"/>
      <c r="M1" s="34"/>
      <c r="N1" s="34"/>
      <c r="O1" s="34"/>
      <c r="P1" s="34"/>
      <c r="Q1" s="34"/>
      <c r="R1" s="34"/>
    </row>
    <row r="2" spans="1:18" s="3" customFormat="1" ht="74" customHeight="1" x14ac:dyDescent="0.2">
      <c r="A2" s="12">
        <v>1</v>
      </c>
      <c r="B2" s="39" t="s">
        <v>35</v>
      </c>
      <c r="C2" s="30" t="s">
        <v>66</v>
      </c>
      <c r="D2" s="9">
        <f>VLOOKUP(C2,'Settore di operatività'!A2:B19,2,FALSE)</f>
        <v>0</v>
      </c>
      <c r="E2" s="11" t="str">
        <f>VLOOKUP(C2,'Settore di operatività'!A2:C19,3,FALSE)</f>
        <v>Awaiting response</v>
      </c>
      <c r="F2" s="9">
        <v>0.15</v>
      </c>
      <c r="G2" s="10">
        <f>ROUND(D2*0.8,0)</f>
        <v>0</v>
      </c>
    </row>
    <row r="3" spans="1:18" s="4" customFormat="1" ht="85" customHeight="1" x14ac:dyDescent="0.2">
      <c r="A3" s="12">
        <v>2</v>
      </c>
      <c r="B3" s="39" t="s">
        <v>36</v>
      </c>
      <c r="C3" s="31" t="s">
        <v>66</v>
      </c>
      <c r="D3" s="12">
        <f>VLOOKUP(C3,Team!A2:B7,2,FALSE)</f>
        <v>0</v>
      </c>
      <c r="E3" s="11" t="str">
        <f>VLOOKUP(C3,Team!A2:C7,3,FALSE)</f>
        <v>Awaiting response</v>
      </c>
      <c r="F3" s="12">
        <v>0.1</v>
      </c>
      <c r="G3" s="13">
        <f>ROUND(D3*1.5,0)</f>
        <v>0</v>
      </c>
    </row>
    <row r="4" spans="1:18" s="3" customFormat="1" ht="105" customHeight="1" x14ac:dyDescent="0.2">
      <c r="A4" s="12">
        <v>3</v>
      </c>
      <c r="B4" s="39" t="s">
        <v>37</v>
      </c>
      <c r="C4" s="32" t="s">
        <v>66</v>
      </c>
      <c r="D4" s="12">
        <f>VLOOKUP(C4,'Costituzione società'!A2:B4,2,FALSE)</f>
        <v>0</v>
      </c>
      <c r="E4" s="11" t="str">
        <f>VLOOKUP(C4,'Costituzione società'!A2:C4,3,FALSE)</f>
        <v>Awaiting response</v>
      </c>
      <c r="F4" s="12">
        <v>0.05</v>
      </c>
      <c r="G4" s="13">
        <f>ROUND(D4*0.5,0)</f>
        <v>0</v>
      </c>
    </row>
    <row r="5" spans="1:18" s="3" customFormat="1" ht="88" customHeight="1" x14ac:dyDescent="0.2">
      <c r="A5" s="12">
        <v>4</v>
      </c>
      <c r="B5" s="40" t="s">
        <v>112</v>
      </c>
      <c r="C5" s="32" t="s">
        <v>66</v>
      </c>
      <c r="D5" s="12">
        <f>VLOOKUP(C5,'Startup innovativa'!A2:C4,2,FALSE)</f>
        <v>0</v>
      </c>
      <c r="E5" s="11" t="str">
        <f>VLOOKUP(C5,'Startup innovativa'!A2:C4,3,FALSE)</f>
        <v>Awaiting response</v>
      </c>
      <c r="F5" s="12">
        <v>0.1</v>
      </c>
      <c r="G5" s="13">
        <f>ROUND(D5*0.5,0)</f>
        <v>0</v>
      </c>
    </row>
    <row r="6" spans="1:18" s="4" customFormat="1" ht="55" customHeight="1" x14ac:dyDescent="0.2">
      <c r="A6" s="12">
        <v>5</v>
      </c>
      <c r="B6" s="40" t="s">
        <v>38</v>
      </c>
      <c r="C6" s="3" t="s">
        <v>66</v>
      </c>
      <c r="D6" s="12">
        <f>VLOOKUP(C6,'Business plan'!A2:C7,2,FALSE)</f>
        <v>0</v>
      </c>
      <c r="E6" s="11" t="str">
        <f>VLOOKUP(C6,'Business plan'!A2:C7,3,FALSE)</f>
        <v>Awaiting response</v>
      </c>
      <c r="F6" s="12">
        <v>0.1</v>
      </c>
      <c r="G6" s="13">
        <f>D6*1</f>
        <v>0</v>
      </c>
    </row>
    <row r="7" spans="1:18" s="3" customFormat="1" ht="63" customHeight="1" x14ac:dyDescent="0.2">
      <c r="A7" s="12">
        <v>6</v>
      </c>
      <c r="B7" s="40" t="s">
        <v>39</v>
      </c>
      <c r="C7" s="31" t="s">
        <v>66</v>
      </c>
      <c r="D7" s="12">
        <f>VLOOKUP(C7,'Vantaggio competitivo'!A2:B7,2,FALSE)</f>
        <v>0</v>
      </c>
      <c r="E7" s="11" t="str">
        <f>VLOOKUP(C7,'Vantaggio competitivo'!A2:C7,3,FALSE)</f>
        <v>Awaiting response</v>
      </c>
      <c r="F7" s="12">
        <v>0.05</v>
      </c>
      <c r="G7" s="13">
        <f>D7*1</f>
        <v>0</v>
      </c>
      <c r="I7" s="17" t="s">
        <v>48</v>
      </c>
      <c r="J7" s="17"/>
      <c r="K7" s="17"/>
      <c r="L7" s="17"/>
      <c r="M7" s="17"/>
      <c r="N7" s="17"/>
      <c r="O7" s="17"/>
      <c r="P7" s="17"/>
    </row>
    <row r="8" spans="1:18" s="3" customFormat="1" ht="59" customHeight="1" x14ac:dyDescent="0.2">
      <c r="A8" s="12">
        <v>7</v>
      </c>
      <c r="B8" s="39" t="s">
        <v>40</v>
      </c>
      <c r="C8" s="32" t="s">
        <v>66</v>
      </c>
      <c r="D8" s="12">
        <f>VLOOKUP(C8,'Grado del TRL'!A2:C11,2,FALSE)</f>
        <v>0</v>
      </c>
      <c r="E8" s="11" t="str">
        <f>VLOOKUP(C8,'Grado del TRL'!A2:C11,3,FALSE)</f>
        <v>Awaiting response</v>
      </c>
      <c r="F8" s="12">
        <v>0.1</v>
      </c>
      <c r="G8" s="13">
        <f>ROUND(D8*1.2,0)</f>
        <v>0</v>
      </c>
      <c r="I8" s="17" t="s">
        <v>49</v>
      </c>
      <c r="J8" s="17"/>
      <c r="K8" s="17"/>
      <c r="L8" s="17"/>
      <c r="M8" s="17"/>
      <c r="N8" s="17"/>
      <c r="O8" s="17"/>
      <c r="P8" s="17"/>
    </row>
    <row r="9" spans="1:18" s="3" customFormat="1" ht="80" customHeight="1" x14ac:dyDescent="0.2">
      <c r="A9" s="12">
        <v>8</v>
      </c>
      <c r="B9" s="40" t="s">
        <v>41</v>
      </c>
      <c r="C9" s="31" t="s">
        <v>66</v>
      </c>
      <c r="D9" s="12">
        <f>VLOOKUP(C9,Validazione!A2:C7,2,FALSE)</f>
        <v>0</v>
      </c>
      <c r="E9" s="11" t="str">
        <f>VLOOKUP(C9,Validazione!A2:C7,3,FALSE)</f>
        <v>Awaiting response</v>
      </c>
      <c r="F9" s="12">
        <v>0.1</v>
      </c>
      <c r="G9" s="13">
        <f>D9*1</f>
        <v>0</v>
      </c>
      <c r="I9" s="17" t="s">
        <v>50</v>
      </c>
    </row>
    <row r="10" spans="1:18" s="3" customFormat="1" ht="75" customHeight="1" x14ac:dyDescent="0.2">
      <c r="A10" s="12">
        <v>9</v>
      </c>
      <c r="B10" s="39" t="s">
        <v>42</v>
      </c>
      <c r="C10" s="31" t="s">
        <v>66</v>
      </c>
      <c r="D10" s="12">
        <f>VLOOKUP(C10,Scalabilità!A2:C7,2,FALSE)</f>
        <v>0</v>
      </c>
      <c r="E10" s="11" t="str">
        <f>VLOOKUP(C10,Scalabilità!A2:C7,3,FALSE)</f>
        <v>Awaiting response</v>
      </c>
      <c r="F10" s="12">
        <v>0.15</v>
      </c>
      <c r="G10" s="13">
        <f>ROUND(D10*1.5,0)</f>
        <v>0</v>
      </c>
      <c r="I10" s="17"/>
    </row>
    <row r="11" spans="1:18" s="3" customFormat="1" ht="54" customHeight="1" x14ac:dyDescent="0.2">
      <c r="A11" s="12">
        <v>10</v>
      </c>
      <c r="B11" s="40" t="s">
        <v>43</v>
      </c>
      <c r="C11" s="31" t="s">
        <v>66</v>
      </c>
      <c r="D11" s="12">
        <f>VLOOKUP(C11,'Conoscenza cliente mercato'!A2:B7,2,FALSE)</f>
        <v>0</v>
      </c>
      <c r="E11" s="11" t="str">
        <f>VLOOKUP(C11,'Conoscenza cliente mercato'!A2:C7,3,FALSE)</f>
        <v>Awaiting response</v>
      </c>
      <c r="F11" s="12">
        <v>0.1</v>
      </c>
      <c r="G11" s="13">
        <f>D11*1</f>
        <v>0</v>
      </c>
    </row>
    <row r="13" spans="1:18" ht="17" thickBot="1" x14ac:dyDescent="0.25">
      <c r="B13" s="14" t="s">
        <v>51</v>
      </c>
      <c r="C13" s="5"/>
      <c r="D13" s="7"/>
      <c r="E13" s="7"/>
      <c r="F13" s="7"/>
      <c r="G13" s="14">
        <f>SUM(G2:G12)</f>
        <v>0</v>
      </c>
    </row>
    <row r="14" spans="1:18" ht="28" thickBot="1" x14ac:dyDescent="0.4">
      <c r="B14" s="15" t="s">
        <v>52</v>
      </c>
      <c r="C14" s="15"/>
      <c r="D14" s="16"/>
      <c r="E14" s="35">
        <f>SUM(G2:G11)</f>
        <v>0</v>
      </c>
      <c r="F14" s="35"/>
      <c r="G14" s="35"/>
      <c r="I14" s="18" t="s">
        <v>58</v>
      </c>
      <c r="J14" s="18"/>
      <c r="L14" s="36" t="s">
        <v>27</v>
      </c>
      <c r="M14" s="37"/>
      <c r="N14" s="37"/>
      <c r="O14" s="37"/>
      <c r="P14" s="37"/>
      <c r="Q14" s="38"/>
    </row>
    <row r="15" spans="1:18" x14ac:dyDescent="0.2">
      <c r="C15" s="6">
        <f>E14</f>
        <v>0</v>
      </c>
    </row>
    <row r="16" spans="1:18" ht="17" customHeight="1" thickBot="1" x14ac:dyDescent="0.35">
      <c r="I16" s="18" t="s">
        <v>59</v>
      </c>
    </row>
    <row r="17" spans="2:17" ht="25" customHeight="1" thickBot="1" x14ac:dyDescent="0.25">
      <c r="B17" s="24" t="s">
        <v>22</v>
      </c>
      <c r="C17" s="25" t="s">
        <v>53</v>
      </c>
    </row>
    <row r="18" spans="2:17" ht="23" thickBot="1" x14ac:dyDescent="0.35">
      <c r="B18" s="26" t="s">
        <v>23</v>
      </c>
      <c r="C18" s="27" t="s">
        <v>54</v>
      </c>
      <c r="I18" s="18" t="s">
        <v>28</v>
      </c>
      <c r="L18" s="36" t="s">
        <v>29</v>
      </c>
      <c r="M18" s="37"/>
      <c r="N18" s="37"/>
      <c r="O18" s="37"/>
      <c r="P18" s="37"/>
      <c r="Q18" s="38"/>
    </row>
    <row r="19" spans="2:17" x14ac:dyDescent="0.2">
      <c r="B19" s="26" t="s">
        <v>24</v>
      </c>
      <c r="C19" s="27" t="s">
        <v>55</v>
      </c>
    </row>
    <row r="20" spans="2:17" x14ac:dyDescent="0.2">
      <c r="B20" s="26" t="s">
        <v>25</v>
      </c>
      <c r="C20" s="27" t="s">
        <v>56</v>
      </c>
    </row>
    <row r="21" spans="2:17" ht="17" thickBot="1" x14ac:dyDescent="0.25">
      <c r="B21" s="28" t="s">
        <v>26</v>
      </c>
      <c r="C21" s="29" t="s">
        <v>57</v>
      </c>
    </row>
    <row r="22" spans="2:17" ht="17" thickBot="1" x14ac:dyDescent="0.25"/>
    <row r="23" spans="2:17" ht="25" thickBot="1" x14ac:dyDescent="0.35">
      <c r="B23" s="19" t="str">
        <f>IF(C11="Scegli","",IF(C15&lt;60,'Valutazoine finale'!C4,IF(Test!C15&lt;80,'Valutazoine finale'!C5,IF(C15&lt;90,'Valutazoine finale'!C6,'Valutazoine finale'!C7))))</f>
        <v>The project appears immature or weak across multiple dimensions. Structural rethinking is needed.</v>
      </c>
      <c r="C23" s="20"/>
      <c r="D23" s="21"/>
      <c r="E23" s="21"/>
      <c r="F23" s="21"/>
      <c r="G23" s="20"/>
      <c r="H23" s="20"/>
      <c r="I23" s="20"/>
      <c r="J23" s="20"/>
      <c r="K23" s="20"/>
      <c r="L23" s="22"/>
      <c r="M23" s="23"/>
    </row>
  </sheetData>
  <sheetProtection algorithmName="SHA-512" hashValue="IosFjTyoY5NG1yxyQtxolf34MCr4xOM8GLe4oiVzr0AdPGKrqr/pu2GpERwnLCDReHmawaY6ueMcQLpdeFO3Xg==" saltValue="L9NOfTVUqZ29RJqunNvD7w==" spinCount="100000" sheet="1" selectLockedCells="1"/>
  <mergeCells count="4">
    <mergeCell ref="I1:R1"/>
    <mergeCell ref="E14:G14"/>
    <mergeCell ref="L14:Q14"/>
    <mergeCell ref="L18:Q18"/>
  </mergeCells>
  <hyperlinks>
    <hyperlink ref="L14" r:id="rId1" xr:uid="{E1A89055-BE70-8645-878D-2D4FDF01902B}"/>
    <hyperlink ref="L14:Q14" r:id="rId2" display="info@financialresearches.com" xr:uid="{8434E7DD-24C5-6F44-93B6-FEE539A4227F}"/>
  </hyperlinks>
  <pageMargins left="0.7" right="0.7" top="0.75" bottom="0.75" header="0.3" footer="0.3"/>
  <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89D941C-1DD6-0941-B7C4-123D13C6D87D}">
          <x14:formula1>
            <xm:f>Team!$A$2:$A$7</xm:f>
          </x14:formula1>
          <xm:sqref>C3</xm:sqref>
        </x14:dataValidation>
        <x14:dataValidation type="list" allowBlank="1" showInputMessage="1" showErrorMessage="1" xr:uid="{C1582697-1DD3-C84B-AECF-5ECCFD6F4BD6}">
          <x14:formula1>
            <xm:f>'Costituzione società'!$A$2:$A$4</xm:f>
          </x14:formula1>
          <xm:sqref>C4</xm:sqref>
        </x14:dataValidation>
        <x14:dataValidation type="list" allowBlank="1" showInputMessage="1" showErrorMessage="1" xr:uid="{742FFA60-6A58-1A46-BE40-EB0BB9758082}">
          <x14:formula1>
            <xm:f>'Startup innovativa'!$A$2:$A$4</xm:f>
          </x14:formula1>
          <xm:sqref>C5</xm:sqref>
        </x14:dataValidation>
        <x14:dataValidation type="list" allowBlank="1" showInputMessage="1" showErrorMessage="1" xr:uid="{BA917059-8EF4-ED46-8F5C-3906D6D5E546}">
          <x14:formula1>
            <xm:f>'Business plan'!$A$2:$A$7</xm:f>
          </x14:formula1>
          <xm:sqref>C6</xm:sqref>
        </x14:dataValidation>
        <x14:dataValidation type="list" allowBlank="1" showInputMessage="1" showErrorMessage="1" xr:uid="{FE60A455-8B4A-8248-94EA-392DED56201B}">
          <x14:formula1>
            <xm:f>'Vantaggio competitivo'!$A$2:$A$7</xm:f>
          </x14:formula1>
          <xm:sqref>C7</xm:sqref>
        </x14:dataValidation>
        <x14:dataValidation type="list" allowBlank="1" showInputMessage="1" showErrorMessage="1" xr:uid="{2C696489-4667-3141-8BE8-117789671138}">
          <x14:formula1>
            <xm:f>'Grado del TRL'!$A$2:$A$11</xm:f>
          </x14:formula1>
          <xm:sqref>C8</xm:sqref>
        </x14:dataValidation>
        <x14:dataValidation type="list" allowBlank="1" showInputMessage="1" showErrorMessage="1" xr:uid="{87C2D6C7-BEAF-8E44-A1DB-BB8511B78284}">
          <x14:formula1>
            <xm:f>Validazione!$A$2:$A$7</xm:f>
          </x14:formula1>
          <xm:sqref>C9</xm:sqref>
        </x14:dataValidation>
        <x14:dataValidation type="list" allowBlank="1" showInputMessage="1" showErrorMessage="1" xr:uid="{AA05DFC6-D86D-764A-B572-7AEAB6B89F71}">
          <x14:formula1>
            <xm:f>Scalabilità!$A$2:$A$7</xm:f>
          </x14:formula1>
          <xm:sqref>C10</xm:sqref>
        </x14:dataValidation>
        <x14:dataValidation type="list" allowBlank="1" showInputMessage="1" showErrorMessage="1" xr:uid="{55903F82-6416-BF4F-8ABE-77BBC0EC0B2C}">
          <x14:formula1>
            <xm:f>'Conoscenza cliente mercato'!$A$2:$A$7</xm:f>
          </x14:formula1>
          <xm:sqref>C11</xm:sqref>
        </x14:dataValidation>
        <x14:dataValidation type="list" allowBlank="1" showInputMessage="1" showErrorMessage="1" xr:uid="{1806661C-7411-C945-9214-5660D2E9B4B3}">
          <x14:formula1>
            <xm:f>'Settore di operatività'!$A$2:$A$19</xm:f>
          </x14:formula1>
          <xm:sqref>C2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35E9-1896-624A-A9C3-BBDD8B214937}">
  <dimension ref="A1:C11"/>
  <sheetViews>
    <sheetView zoomScale="150" zoomScaleNormal="150" workbookViewId="0">
      <selection activeCell="C6" sqref="C6"/>
    </sheetView>
  </sheetViews>
  <sheetFormatPr baseColWidth="10" defaultRowHeight="16" x14ac:dyDescent="0.2"/>
  <cols>
    <col min="1" max="1" width="12.1640625" bestFit="1" customWidth="1"/>
  </cols>
  <sheetData>
    <row r="1" spans="1:3" x14ac:dyDescent="0.2">
      <c r="A1" s="33" t="s">
        <v>135</v>
      </c>
      <c r="B1" s="33" t="s">
        <v>22</v>
      </c>
      <c r="C1" s="33" t="s">
        <v>65</v>
      </c>
    </row>
    <row r="2" spans="1:3" x14ac:dyDescent="0.2">
      <c r="A2" t="s">
        <v>66</v>
      </c>
      <c r="B2">
        <v>0</v>
      </c>
      <c r="C2" t="s">
        <v>67</v>
      </c>
    </row>
    <row r="3" spans="1:3" x14ac:dyDescent="0.2">
      <c r="A3" t="s">
        <v>9</v>
      </c>
      <c r="B3">
        <v>0</v>
      </c>
      <c r="C3" t="s">
        <v>136</v>
      </c>
    </row>
    <row r="4" spans="1:3" x14ac:dyDescent="0.2">
      <c r="A4" t="s">
        <v>10</v>
      </c>
      <c r="B4">
        <v>0</v>
      </c>
      <c r="C4" t="s">
        <v>136</v>
      </c>
    </row>
    <row r="5" spans="1:3" x14ac:dyDescent="0.2">
      <c r="A5" t="s">
        <v>11</v>
      </c>
      <c r="B5">
        <v>0</v>
      </c>
      <c r="C5" t="s">
        <v>136</v>
      </c>
    </row>
    <row r="6" spans="1:3" x14ac:dyDescent="0.2">
      <c r="A6" t="s">
        <v>12</v>
      </c>
      <c r="B6">
        <v>2</v>
      </c>
      <c r="C6" t="s">
        <v>136</v>
      </c>
    </row>
    <row r="7" spans="1:3" x14ac:dyDescent="0.2">
      <c r="A7" t="s">
        <v>13</v>
      </c>
      <c r="B7">
        <v>5</v>
      </c>
      <c r="C7" t="s">
        <v>137</v>
      </c>
    </row>
    <row r="8" spans="1:3" x14ac:dyDescent="0.2">
      <c r="A8" t="s">
        <v>14</v>
      </c>
      <c r="B8">
        <v>8</v>
      </c>
      <c r="C8" t="s">
        <v>138</v>
      </c>
    </row>
    <row r="9" spans="1:3" x14ac:dyDescent="0.2">
      <c r="A9" t="s">
        <v>15</v>
      </c>
      <c r="B9">
        <v>9</v>
      </c>
      <c r="C9" t="s">
        <v>139</v>
      </c>
    </row>
    <row r="10" spans="1:3" x14ac:dyDescent="0.2">
      <c r="A10" t="s">
        <v>16</v>
      </c>
      <c r="B10">
        <v>10</v>
      </c>
      <c r="C10" t="s">
        <v>139</v>
      </c>
    </row>
    <row r="11" spans="1:3" x14ac:dyDescent="0.2">
      <c r="A11" t="s">
        <v>17</v>
      </c>
      <c r="B11">
        <v>10</v>
      </c>
      <c r="C11" t="s">
        <v>139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D3DF-609E-5E47-9D6D-4A0766993DF6}">
  <dimension ref="A1:C7"/>
  <sheetViews>
    <sheetView zoomScale="150" zoomScaleNormal="150" workbookViewId="0">
      <selection activeCell="C6" sqref="C6"/>
    </sheetView>
  </sheetViews>
  <sheetFormatPr baseColWidth="10" defaultRowHeight="16" x14ac:dyDescent="0.2"/>
  <cols>
    <col min="1" max="1" width="54.5" bestFit="1" customWidth="1"/>
  </cols>
  <sheetData>
    <row r="1" spans="1:3" x14ac:dyDescent="0.2">
      <c r="A1" s="33" t="s">
        <v>140</v>
      </c>
      <c r="B1" s="33" t="s">
        <v>22</v>
      </c>
      <c r="C1" s="33" t="s">
        <v>65</v>
      </c>
    </row>
    <row r="2" spans="1:3" x14ac:dyDescent="0.2">
      <c r="A2" t="s">
        <v>66</v>
      </c>
      <c r="B2">
        <v>0</v>
      </c>
      <c r="C2" t="s">
        <v>67</v>
      </c>
    </row>
    <row r="3" spans="1:3" x14ac:dyDescent="0.2">
      <c r="A3" t="s">
        <v>141</v>
      </c>
      <c r="B3">
        <v>0</v>
      </c>
      <c r="C3" t="s">
        <v>142</v>
      </c>
    </row>
    <row r="4" spans="1:3" x14ac:dyDescent="0.2">
      <c r="A4" t="s">
        <v>143</v>
      </c>
      <c r="B4">
        <v>2</v>
      </c>
      <c r="C4" t="s">
        <v>144</v>
      </c>
    </row>
    <row r="5" spans="1:3" x14ac:dyDescent="0.2">
      <c r="A5" t="s">
        <v>145</v>
      </c>
      <c r="B5">
        <v>4</v>
      </c>
      <c r="C5" t="s">
        <v>146</v>
      </c>
    </row>
    <row r="6" spans="1:3" x14ac:dyDescent="0.2">
      <c r="A6" t="s">
        <v>147</v>
      </c>
      <c r="B6">
        <v>7</v>
      </c>
      <c r="C6" t="s">
        <v>148</v>
      </c>
    </row>
    <row r="7" spans="1:3" x14ac:dyDescent="0.2">
      <c r="A7" t="s">
        <v>149</v>
      </c>
      <c r="B7">
        <v>10</v>
      </c>
      <c r="C7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18D4D-9FB9-AC44-B66E-C5F6FDEF3C1D}">
  <dimension ref="A1:C7"/>
  <sheetViews>
    <sheetView zoomScale="150" zoomScaleNormal="150" workbookViewId="0">
      <selection activeCell="C6" sqref="C6"/>
    </sheetView>
  </sheetViews>
  <sheetFormatPr baseColWidth="10" defaultRowHeight="16" x14ac:dyDescent="0.2"/>
  <cols>
    <col min="1" max="1" width="67.1640625" bestFit="1" customWidth="1"/>
  </cols>
  <sheetData>
    <row r="1" spans="1:3" x14ac:dyDescent="0.2">
      <c r="A1" s="33" t="s">
        <v>151</v>
      </c>
      <c r="B1" s="33" t="s">
        <v>22</v>
      </c>
      <c r="C1" s="33" t="s">
        <v>65</v>
      </c>
    </row>
    <row r="2" spans="1:3" x14ac:dyDescent="0.2">
      <c r="A2" t="s">
        <v>66</v>
      </c>
      <c r="B2">
        <v>0</v>
      </c>
      <c r="C2" t="s">
        <v>67</v>
      </c>
    </row>
    <row r="3" spans="1:3" x14ac:dyDescent="0.2">
      <c r="A3" t="s">
        <v>152</v>
      </c>
      <c r="B3">
        <v>0</v>
      </c>
      <c r="C3" t="s">
        <v>153</v>
      </c>
    </row>
    <row r="4" spans="1:3" x14ac:dyDescent="0.2">
      <c r="A4" t="s">
        <v>154</v>
      </c>
      <c r="B4">
        <v>3</v>
      </c>
      <c r="C4" t="s">
        <v>155</v>
      </c>
    </row>
    <row r="5" spans="1:3" x14ac:dyDescent="0.2">
      <c r="A5" t="s">
        <v>156</v>
      </c>
      <c r="B5">
        <v>5</v>
      </c>
      <c r="C5" t="s">
        <v>157</v>
      </c>
    </row>
    <row r="6" spans="1:3" x14ac:dyDescent="0.2">
      <c r="A6" t="s">
        <v>158</v>
      </c>
      <c r="B6">
        <v>8</v>
      </c>
      <c r="C6" t="s">
        <v>159</v>
      </c>
    </row>
    <row r="7" spans="1:3" x14ac:dyDescent="0.2">
      <c r="A7" t="s">
        <v>160</v>
      </c>
      <c r="B7">
        <v>10</v>
      </c>
      <c r="C7" t="s">
        <v>161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4D43D-CC21-584E-9B88-B8A589B970BA}">
  <dimension ref="A1:H20"/>
  <sheetViews>
    <sheetView zoomScale="150" zoomScaleNormal="150" workbookViewId="0">
      <selection activeCell="C6" sqref="C6"/>
    </sheetView>
  </sheetViews>
  <sheetFormatPr baseColWidth="10" defaultRowHeight="16" x14ac:dyDescent="0.2"/>
  <cols>
    <col min="1" max="1" width="59.33203125" bestFit="1" customWidth="1"/>
  </cols>
  <sheetData>
    <row r="1" spans="1:3" x14ac:dyDescent="0.2">
      <c r="A1" s="33" t="s">
        <v>162</v>
      </c>
      <c r="B1" s="33" t="s">
        <v>22</v>
      </c>
      <c r="C1" s="33" t="s">
        <v>65</v>
      </c>
    </row>
    <row r="2" spans="1:3" x14ac:dyDescent="0.2">
      <c r="A2" t="s">
        <v>66</v>
      </c>
      <c r="B2">
        <v>0</v>
      </c>
      <c r="C2" t="s">
        <v>67</v>
      </c>
    </row>
    <row r="3" spans="1:3" x14ac:dyDescent="0.2">
      <c r="A3" t="s">
        <v>163</v>
      </c>
      <c r="B3">
        <v>0</v>
      </c>
      <c r="C3" t="s">
        <v>164</v>
      </c>
    </row>
    <row r="4" spans="1:3" x14ac:dyDescent="0.2">
      <c r="A4" t="s">
        <v>165</v>
      </c>
      <c r="B4">
        <v>2</v>
      </c>
      <c r="C4" t="s">
        <v>166</v>
      </c>
    </row>
    <row r="5" spans="1:3" x14ac:dyDescent="0.2">
      <c r="A5" t="s">
        <v>167</v>
      </c>
      <c r="B5">
        <v>5</v>
      </c>
      <c r="C5" t="s">
        <v>168</v>
      </c>
    </row>
    <row r="6" spans="1:3" x14ac:dyDescent="0.2">
      <c r="A6" t="s">
        <v>169</v>
      </c>
      <c r="B6">
        <v>7</v>
      </c>
      <c r="C6" t="s">
        <v>170</v>
      </c>
    </row>
    <row r="7" spans="1:3" x14ac:dyDescent="0.2">
      <c r="A7" t="s">
        <v>171</v>
      </c>
      <c r="B7">
        <v>10</v>
      </c>
      <c r="C7" t="s">
        <v>172</v>
      </c>
    </row>
    <row r="16" spans="1:3" x14ac:dyDescent="0.2">
      <c r="C16" s="1"/>
    </row>
    <row r="20" spans="8:8" x14ac:dyDescent="0.2">
      <c r="H20" s="1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7817-D073-774C-915C-347670689BB7}">
  <dimension ref="C4:D5"/>
  <sheetViews>
    <sheetView zoomScale="150" zoomScaleNormal="150" workbookViewId="0">
      <selection activeCell="C6" sqref="C6"/>
    </sheetView>
  </sheetViews>
  <sheetFormatPr baseColWidth="10" defaultRowHeight="16" x14ac:dyDescent="0.2"/>
  <cols>
    <col min="3" max="3" width="17.83203125" bestFit="1" customWidth="1"/>
  </cols>
  <sheetData>
    <row r="4" spans="3:4" x14ac:dyDescent="0.2">
      <c r="C4" t="s">
        <v>30</v>
      </c>
      <c r="D4" t="s">
        <v>31</v>
      </c>
    </row>
    <row r="5" spans="3:4" x14ac:dyDescent="0.2">
      <c r="C5" s="10" t="s">
        <v>0</v>
      </c>
      <c r="D5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BEC8-244E-CA4F-99DA-801CF848FAD9}">
  <dimension ref="A1:C7"/>
  <sheetViews>
    <sheetView zoomScale="173" workbookViewId="0">
      <selection activeCell="C6" sqref="C6"/>
    </sheetView>
  </sheetViews>
  <sheetFormatPr baseColWidth="10" defaultRowHeight="16" x14ac:dyDescent="0.2"/>
  <sheetData>
    <row r="1" spans="1:3" x14ac:dyDescent="0.2">
      <c r="A1" t="s">
        <v>20</v>
      </c>
    </row>
    <row r="4" spans="1:3" x14ac:dyDescent="0.2">
      <c r="C4" t="s">
        <v>60</v>
      </c>
    </row>
    <row r="5" spans="1:3" x14ac:dyDescent="0.2">
      <c r="C5" t="s">
        <v>61</v>
      </c>
    </row>
    <row r="6" spans="1:3" x14ac:dyDescent="0.2">
      <c r="C6" t="s">
        <v>62</v>
      </c>
    </row>
    <row r="7" spans="1:3" x14ac:dyDescent="0.2">
      <c r="C7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7094D-9536-684A-B15B-A3111F82281C}">
  <dimension ref="A1:C19"/>
  <sheetViews>
    <sheetView zoomScale="194" zoomScaleNormal="150" workbookViewId="0">
      <selection activeCell="C6" sqref="C6"/>
    </sheetView>
  </sheetViews>
  <sheetFormatPr baseColWidth="10" defaultRowHeight="16" x14ac:dyDescent="0.2"/>
  <cols>
    <col min="1" max="1" width="34.6640625" bestFit="1" customWidth="1"/>
    <col min="2" max="2" width="10.83203125" style="2"/>
    <col min="3" max="3" width="61.5" customWidth="1"/>
  </cols>
  <sheetData>
    <row r="1" spans="1:3" x14ac:dyDescent="0.2">
      <c r="A1" s="33" t="s">
        <v>64</v>
      </c>
      <c r="B1" s="33" t="s">
        <v>22</v>
      </c>
      <c r="C1" s="33" t="s">
        <v>65</v>
      </c>
    </row>
    <row r="2" spans="1:3" x14ac:dyDescent="0.2">
      <c r="A2" t="s">
        <v>66</v>
      </c>
      <c r="B2">
        <v>0</v>
      </c>
      <c r="C2" t="s">
        <v>67</v>
      </c>
    </row>
    <row r="3" spans="1:3" x14ac:dyDescent="0.2">
      <c r="A3" t="s">
        <v>68</v>
      </c>
      <c r="B3">
        <v>0</v>
      </c>
      <c r="C3" t="s">
        <v>69</v>
      </c>
    </row>
    <row r="4" spans="1:3" x14ac:dyDescent="0.2">
      <c r="A4" t="s">
        <v>1</v>
      </c>
      <c r="B4">
        <v>6</v>
      </c>
      <c r="C4" t="s">
        <v>70</v>
      </c>
    </row>
    <row r="5" spans="1:3" x14ac:dyDescent="0.2">
      <c r="A5" t="s">
        <v>71</v>
      </c>
      <c r="B5">
        <v>10</v>
      </c>
      <c r="C5" t="s">
        <v>72</v>
      </c>
    </row>
    <row r="6" spans="1:3" x14ac:dyDescent="0.2">
      <c r="A6" t="s">
        <v>73</v>
      </c>
      <c r="B6">
        <v>0</v>
      </c>
      <c r="C6" t="s">
        <v>74</v>
      </c>
    </row>
    <row r="7" spans="1:3" x14ac:dyDescent="0.2">
      <c r="A7" t="s">
        <v>75</v>
      </c>
      <c r="B7">
        <v>8</v>
      </c>
      <c r="C7" t="s">
        <v>76</v>
      </c>
    </row>
    <row r="8" spans="1:3" x14ac:dyDescent="0.2">
      <c r="A8" t="s">
        <v>34</v>
      </c>
      <c r="B8">
        <v>6</v>
      </c>
      <c r="C8" t="s">
        <v>77</v>
      </c>
    </row>
    <row r="9" spans="1:3" x14ac:dyDescent="0.2">
      <c r="A9" t="s">
        <v>33</v>
      </c>
      <c r="B9">
        <v>8</v>
      </c>
      <c r="C9" t="s">
        <v>78</v>
      </c>
    </row>
    <row r="10" spans="1:3" x14ac:dyDescent="0.2">
      <c r="A10" t="s">
        <v>2</v>
      </c>
      <c r="B10">
        <v>9</v>
      </c>
      <c r="C10" t="s">
        <v>79</v>
      </c>
    </row>
    <row r="11" spans="1:3" x14ac:dyDescent="0.2">
      <c r="A11" t="s">
        <v>80</v>
      </c>
      <c r="B11">
        <v>6</v>
      </c>
      <c r="C11" t="s">
        <v>81</v>
      </c>
    </row>
    <row r="12" spans="1:3" x14ac:dyDescent="0.2">
      <c r="A12" t="s">
        <v>3</v>
      </c>
      <c r="B12">
        <v>6</v>
      </c>
      <c r="C12" t="s">
        <v>82</v>
      </c>
    </row>
    <row r="13" spans="1:3" x14ac:dyDescent="0.2">
      <c r="A13" t="s">
        <v>83</v>
      </c>
      <c r="B13">
        <v>6</v>
      </c>
      <c r="C13" t="s">
        <v>84</v>
      </c>
    </row>
    <row r="14" spans="1:3" x14ac:dyDescent="0.2">
      <c r="A14" t="s">
        <v>4</v>
      </c>
      <c r="B14">
        <v>8</v>
      </c>
      <c r="C14" t="s">
        <v>85</v>
      </c>
    </row>
    <row r="15" spans="1:3" x14ac:dyDescent="0.2">
      <c r="A15" t="s">
        <v>86</v>
      </c>
      <c r="B15">
        <v>8</v>
      </c>
      <c r="C15" t="s">
        <v>87</v>
      </c>
    </row>
    <row r="16" spans="1:3" x14ac:dyDescent="0.2">
      <c r="A16" t="s">
        <v>88</v>
      </c>
      <c r="B16">
        <v>6</v>
      </c>
      <c r="C16" t="s">
        <v>89</v>
      </c>
    </row>
    <row r="17" spans="1:3" x14ac:dyDescent="0.2">
      <c r="A17" t="s">
        <v>90</v>
      </c>
      <c r="B17">
        <v>6</v>
      </c>
      <c r="C17" t="s">
        <v>91</v>
      </c>
    </row>
    <row r="18" spans="1:3" x14ac:dyDescent="0.2">
      <c r="A18" t="s">
        <v>92</v>
      </c>
      <c r="B18">
        <v>6</v>
      </c>
      <c r="C18" t="s">
        <v>93</v>
      </c>
    </row>
    <row r="19" spans="1:3" x14ac:dyDescent="0.2">
      <c r="A19" t="s">
        <v>5</v>
      </c>
      <c r="B19">
        <v>7</v>
      </c>
      <c r="C19" t="s">
        <v>94</v>
      </c>
    </row>
  </sheetData>
  <sortState xmlns:xlrd2="http://schemas.microsoft.com/office/spreadsheetml/2017/richdata2" ref="A3:C19">
    <sortCondition ref="A3:A1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CD54-C1E4-8C49-B8EB-B4A8D2355AD3}">
  <dimension ref="A1:C7"/>
  <sheetViews>
    <sheetView zoomScale="150" zoomScaleNormal="150" workbookViewId="0">
      <selection activeCell="C6" sqref="C6"/>
    </sheetView>
  </sheetViews>
  <sheetFormatPr baseColWidth="10" defaultRowHeight="16" x14ac:dyDescent="0.2"/>
  <cols>
    <col min="1" max="1" width="55.33203125" bestFit="1" customWidth="1"/>
    <col min="3" max="3" width="155.5" bestFit="1" customWidth="1"/>
  </cols>
  <sheetData>
    <row r="1" spans="1:3" x14ac:dyDescent="0.2">
      <c r="A1" s="33" t="s">
        <v>7</v>
      </c>
      <c r="B1" s="33" t="s">
        <v>22</v>
      </c>
      <c r="C1" s="33" t="s">
        <v>65</v>
      </c>
    </row>
    <row r="2" spans="1:3" x14ac:dyDescent="0.2">
      <c r="A2" t="s">
        <v>66</v>
      </c>
      <c r="B2">
        <v>0</v>
      </c>
      <c r="C2" t="s">
        <v>67</v>
      </c>
    </row>
    <row r="3" spans="1:3" x14ac:dyDescent="0.2">
      <c r="A3" t="s">
        <v>95</v>
      </c>
      <c r="B3">
        <v>0</v>
      </c>
      <c r="C3" t="s">
        <v>96</v>
      </c>
    </row>
    <row r="4" spans="1:3" x14ac:dyDescent="0.2">
      <c r="A4" t="s">
        <v>97</v>
      </c>
      <c r="B4">
        <v>2</v>
      </c>
      <c r="C4" t="s">
        <v>98</v>
      </c>
    </row>
    <row r="5" spans="1:3" x14ac:dyDescent="0.2">
      <c r="A5" t="s">
        <v>99</v>
      </c>
      <c r="B5">
        <v>5</v>
      </c>
      <c r="C5" t="s">
        <v>100</v>
      </c>
    </row>
    <row r="6" spans="1:3" x14ac:dyDescent="0.2">
      <c r="A6" t="s">
        <v>101</v>
      </c>
      <c r="B6">
        <v>8</v>
      </c>
      <c r="C6" t="s">
        <v>102</v>
      </c>
    </row>
    <row r="7" spans="1:3" x14ac:dyDescent="0.2">
      <c r="A7" t="s">
        <v>103</v>
      </c>
      <c r="B7">
        <v>10</v>
      </c>
      <c r="C7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1B919-A6AE-9B40-956A-DBB8A6002D05}">
  <dimension ref="A1:C4"/>
  <sheetViews>
    <sheetView zoomScale="150" zoomScaleNormal="150" workbookViewId="0">
      <selection activeCell="C6" sqref="C6"/>
    </sheetView>
  </sheetViews>
  <sheetFormatPr baseColWidth="10" defaultRowHeight="16" x14ac:dyDescent="0.2"/>
  <cols>
    <col min="1" max="1" width="26" bestFit="1" customWidth="1"/>
    <col min="3" max="3" width="203" bestFit="1" customWidth="1"/>
  </cols>
  <sheetData>
    <row r="1" spans="1:3" x14ac:dyDescent="0.2">
      <c r="A1" s="33" t="s">
        <v>105</v>
      </c>
      <c r="B1" s="33" t="s">
        <v>22</v>
      </c>
      <c r="C1" s="33" t="s">
        <v>65</v>
      </c>
    </row>
    <row r="2" spans="1:3" x14ac:dyDescent="0.2">
      <c r="A2" t="s">
        <v>66</v>
      </c>
      <c r="B2">
        <v>0</v>
      </c>
      <c r="C2" t="s">
        <v>67</v>
      </c>
    </row>
    <row r="3" spans="1:3" x14ac:dyDescent="0.2">
      <c r="A3" t="s">
        <v>106</v>
      </c>
      <c r="B3">
        <v>10</v>
      </c>
      <c r="C3" t="s">
        <v>107</v>
      </c>
    </row>
    <row r="4" spans="1:3" x14ac:dyDescent="0.2">
      <c r="A4" t="s">
        <v>8</v>
      </c>
      <c r="B4">
        <v>3</v>
      </c>
      <c r="C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DCABE-8F9A-5244-96AB-8323AFDC3064}">
  <dimension ref="A1:C4"/>
  <sheetViews>
    <sheetView zoomScale="150" zoomScaleNormal="150" workbookViewId="0">
      <selection activeCell="C6" sqref="C6"/>
    </sheetView>
  </sheetViews>
  <sheetFormatPr baseColWidth="10" defaultRowHeight="16" x14ac:dyDescent="0.2"/>
  <cols>
    <col min="1" max="1" width="15.83203125" bestFit="1" customWidth="1"/>
  </cols>
  <sheetData>
    <row r="1" spans="1:3" x14ac:dyDescent="0.2">
      <c r="A1" s="33" t="s">
        <v>109</v>
      </c>
      <c r="B1" s="33" t="s">
        <v>22</v>
      </c>
      <c r="C1" s="33" t="s">
        <v>65</v>
      </c>
    </row>
    <row r="2" spans="1:3" x14ac:dyDescent="0.2">
      <c r="A2" t="s">
        <v>66</v>
      </c>
      <c r="B2">
        <v>0</v>
      </c>
      <c r="C2" t="s">
        <v>67</v>
      </c>
    </row>
    <row r="3" spans="1:3" x14ac:dyDescent="0.2">
      <c r="A3" t="s">
        <v>106</v>
      </c>
      <c r="B3">
        <v>10</v>
      </c>
      <c r="C3" t="s">
        <v>110</v>
      </c>
    </row>
    <row r="4" spans="1:3" x14ac:dyDescent="0.2">
      <c r="A4" t="s">
        <v>8</v>
      </c>
      <c r="B4">
        <v>4</v>
      </c>
      <c r="C4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8E7C-1444-8043-8147-DFDB1AC0DC12}">
  <dimension ref="A1:C7"/>
  <sheetViews>
    <sheetView zoomScale="150" zoomScaleNormal="150" workbookViewId="0">
      <selection activeCell="C6" sqref="C6"/>
    </sheetView>
  </sheetViews>
  <sheetFormatPr baseColWidth="10" defaultRowHeight="16" x14ac:dyDescent="0.2"/>
  <cols>
    <col min="1" max="1" width="67.6640625" bestFit="1" customWidth="1"/>
  </cols>
  <sheetData>
    <row r="1" spans="1:3" x14ac:dyDescent="0.2">
      <c r="A1" s="33" t="s">
        <v>113</v>
      </c>
      <c r="B1" s="33" t="s">
        <v>22</v>
      </c>
      <c r="C1" s="33" t="s">
        <v>65</v>
      </c>
    </row>
    <row r="2" spans="1:3" x14ac:dyDescent="0.2">
      <c r="A2" t="s">
        <v>66</v>
      </c>
      <c r="B2">
        <v>0</v>
      </c>
      <c r="C2" t="s">
        <v>67</v>
      </c>
    </row>
    <row r="3" spans="1:3" x14ac:dyDescent="0.2">
      <c r="A3" t="s">
        <v>114</v>
      </c>
      <c r="B3">
        <v>0</v>
      </c>
      <c r="C3" t="s">
        <v>115</v>
      </c>
    </row>
    <row r="4" spans="1:3" x14ac:dyDescent="0.2">
      <c r="A4" t="s">
        <v>116</v>
      </c>
      <c r="B4">
        <v>4</v>
      </c>
      <c r="C4" t="s">
        <v>117</v>
      </c>
    </row>
    <row r="5" spans="1:3" x14ac:dyDescent="0.2">
      <c r="A5" t="s">
        <v>118</v>
      </c>
      <c r="B5">
        <v>6</v>
      </c>
      <c r="C5" t="s">
        <v>119</v>
      </c>
    </row>
    <row r="6" spans="1:3" x14ac:dyDescent="0.2">
      <c r="A6" t="s">
        <v>120</v>
      </c>
      <c r="B6">
        <v>8</v>
      </c>
      <c r="C6" t="s">
        <v>121</v>
      </c>
    </row>
    <row r="7" spans="1:3" x14ac:dyDescent="0.2">
      <c r="A7" t="s">
        <v>122</v>
      </c>
      <c r="B7">
        <v>10</v>
      </c>
      <c r="C7" t="s">
        <v>123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2F72D-76EB-CB4B-BDA2-845F51F872F1}">
  <dimension ref="A1:C7"/>
  <sheetViews>
    <sheetView zoomScale="150" zoomScaleNormal="150" workbookViewId="0">
      <selection activeCell="C6" sqref="C6"/>
    </sheetView>
  </sheetViews>
  <sheetFormatPr baseColWidth="10" defaultRowHeight="16" x14ac:dyDescent="0.2"/>
  <cols>
    <col min="1" max="1" width="45.83203125" bestFit="1" customWidth="1"/>
  </cols>
  <sheetData>
    <row r="1" spans="1:3" x14ac:dyDescent="0.2">
      <c r="A1" s="33" t="s">
        <v>124</v>
      </c>
      <c r="B1" s="33" t="s">
        <v>22</v>
      </c>
      <c r="C1" s="33" t="s">
        <v>65</v>
      </c>
    </row>
    <row r="2" spans="1:3" x14ac:dyDescent="0.2">
      <c r="A2" t="s">
        <v>66</v>
      </c>
      <c r="B2">
        <v>0</v>
      </c>
      <c r="C2" t="s">
        <v>67</v>
      </c>
    </row>
    <row r="3" spans="1:3" x14ac:dyDescent="0.2">
      <c r="A3" t="s">
        <v>125</v>
      </c>
      <c r="B3">
        <v>0</v>
      </c>
      <c r="C3" t="s">
        <v>126</v>
      </c>
    </row>
    <row r="4" spans="1:3" x14ac:dyDescent="0.2">
      <c r="A4" t="s">
        <v>127</v>
      </c>
      <c r="B4">
        <v>2</v>
      </c>
      <c r="C4" t="s">
        <v>128</v>
      </c>
    </row>
    <row r="5" spans="1:3" x14ac:dyDescent="0.2">
      <c r="A5" t="s">
        <v>129</v>
      </c>
      <c r="B5">
        <v>4</v>
      </c>
      <c r="C5" t="s">
        <v>130</v>
      </c>
    </row>
    <row r="6" spans="1:3" x14ac:dyDescent="0.2">
      <c r="A6" t="s">
        <v>131</v>
      </c>
      <c r="B6">
        <v>7</v>
      </c>
      <c r="C6" t="s">
        <v>132</v>
      </c>
    </row>
    <row r="7" spans="1:3" x14ac:dyDescent="0.2">
      <c r="A7" t="s">
        <v>133</v>
      </c>
      <c r="B7">
        <v>10</v>
      </c>
      <c r="C7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Test</vt:lpstr>
      <vt:lpstr>Help</vt:lpstr>
      <vt:lpstr>Valutazoine finale</vt:lpstr>
      <vt:lpstr>Settore di operatività</vt:lpstr>
      <vt:lpstr>Team</vt:lpstr>
      <vt:lpstr>Costituzione società</vt:lpstr>
      <vt:lpstr>Startup innovativa</vt:lpstr>
      <vt:lpstr>Business plan</vt:lpstr>
      <vt:lpstr>Vantaggio competitivo</vt:lpstr>
      <vt:lpstr>Grado del TRL</vt:lpstr>
      <vt:lpstr>Validazione</vt:lpstr>
      <vt:lpstr>Scalabilità</vt:lpstr>
      <vt:lpstr>Conoscenza cliente mercato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Fasano</dc:creator>
  <cp:lastModifiedBy>Giovanni Fasano</cp:lastModifiedBy>
  <dcterms:created xsi:type="dcterms:W3CDTF">2024-10-24T09:49:47Z</dcterms:created>
  <dcterms:modified xsi:type="dcterms:W3CDTF">2025-06-01T17:13:03Z</dcterms:modified>
</cp:coreProperties>
</file>