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ianni/Library/Mobile Documents/com~apple~CloudDocs/Financial Researches/Tools/Test di autovalutazione/"/>
    </mc:Choice>
  </mc:AlternateContent>
  <xr:revisionPtr revIDLastSave="0" documentId="13_ncr:1_{0DD5E9A9-6966-484A-8D54-25CBADC7E5D0}" xr6:coauthVersionLast="47" xr6:coauthVersionMax="47" xr10:uidLastSave="{00000000-0000-0000-0000-000000000000}"/>
  <workbookProtection workbookAlgorithmName="SHA-512" workbookHashValue="U1mbpQw0LouVFUz0JGGsM1lhgSLP0PzWITOTXHzbN2b3moitPSBpXQpvv7gHBIO9PLqLuZukgbNarw5BCs8skQ==" workbookSaltValue="lxd+LLWrLwn4WikMFsqPqg==" workbookSpinCount="100000" lockStructure="1"/>
  <bookViews>
    <workbookView xWindow="6180" yWindow="1880" windowWidth="65040" windowHeight="32400" xr2:uid="{4D67DB14-B2DB-5246-8209-AC31FCCBBC01}"/>
  </bookViews>
  <sheets>
    <sheet name="Test" sheetId="1" r:id="rId1"/>
    <sheet name="Help" sheetId="13" state="hidden" r:id="rId2"/>
    <sheet name="Valutazoine finale" sheetId="12" state="hidden" r:id="rId3"/>
    <sheet name="Settore di operatività" sheetId="2" state="hidden" r:id="rId4"/>
    <sheet name="Team" sheetId="3" state="hidden" r:id="rId5"/>
    <sheet name="Costituzione società" sheetId="4" state="hidden" r:id="rId6"/>
    <sheet name="Startup innovativa" sheetId="5" state="hidden" r:id="rId7"/>
    <sheet name="Business plan" sheetId="6" state="hidden" r:id="rId8"/>
    <sheet name="Vantaggio competitivo" sheetId="7" state="hidden" r:id="rId9"/>
    <sheet name="Grado del TRL" sheetId="8" state="hidden" r:id="rId10"/>
    <sheet name="Validazione" sheetId="9" state="hidden" r:id="rId11"/>
    <sheet name="Scalabilità" sheetId="10" state="hidden" r:id="rId12"/>
    <sheet name="Conoscenza cliente mercato" sheetId="11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G2" i="1" s="1"/>
  <c r="E2" i="1"/>
  <c r="E11" i="1"/>
  <c r="E7" i="1"/>
  <c r="D11" i="1" l="1"/>
  <c r="G11" i="1" s="1"/>
  <c r="E10" i="1"/>
  <c r="D10" i="1"/>
  <c r="G10" i="1" s="1"/>
  <c r="E9" i="1"/>
  <c r="D9" i="1"/>
  <c r="G9" i="1" s="1"/>
  <c r="E8" i="1"/>
  <c r="D8" i="1"/>
  <c r="G8" i="1" s="1"/>
  <c r="D7" i="1"/>
  <c r="G7" i="1" s="1"/>
  <c r="E6" i="1"/>
  <c r="D6" i="1"/>
  <c r="G6" i="1" s="1"/>
  <c r="E5" i="1"/>
  <c r="D5" i="1"/>
  <c r="G5" i="1" s="1"/>
  <c r="E4" i="1"/>
  <c r="D4" i="1"/>
  <c r="G4" i="1" s="1"/>
  <c r="E3" i="1"/>
  <c r="D3" i="1"/>
  <c r="G3" i="1" s="1"/>
  <c r="E14" i="1" l="1"/>
  <c r="C15" i="1" s="1"/>
  <c r="B23" i="1" s="1"/>
  <c r="G13" i="1"/>
</calcChain>
</file>

<file path=xl/sharedStrings.xml><?xml version="1.0" encoding="utf-8"?>
<sst xmlns="http://schemas.openxmlformats.org/spreadsheetml/2006/main" count="221" uniqueCount="172">
  <si>
    <t>Domande</t>
  </si>
  <si>
    <t>Risposte</t>
  </si>
  <si>
    <t>Settore di operatività</t>
  </si>
  <si>
    <t>Competenza del team</t>
  </si>
  <si>
    <t>Grado del TRL</t>
  </si>
  <si>
    <t>Scalabilità del modello di business</t>
  </si>
  <si>
    <t>Settore</t>
  </si>
  <si>
    <t>Aerospaziale/Difesa</t>
  </si>
  <si>
    <t>Agritech</t>
  </si>
  <si>
    <t>AI Intelligenza artificiale e Machine Learning</t>
  </si>
  <si>
    <t>Altro o non in elenco</t>
  </si>
  <si>
    <t>Digital Health</t>
  </si>
  <si>
    <t>E-commerce e Retail Tech</t>
  </si>
  <si>
    <t>EdTech</t>
  </si>
  <si>
    <t>FinTech</t>
  </si>
  <si>
    <t>GreenTech e CleanTeach</t>
  </si>
  <si>
    <t>Logistica e Supply Chain</t>
  </si>
  <si>
    <t>PropTech</t>
  </si>
  <si>
    <t>Voto</t>
  </si>
  <si>
    <t>Scegli</t>
  </si>
  <si>
    <t>Team</t>
  </si>
  <si>
    <t>Si</t>
  </si>
  <si>
    <t>No</t>
  </si>
  <si>
    <t>Srartup innovativa</t>
  </si>
  <si>
    <t>Hai un business plan professionale</t>
  </si>
  <si>
    <t>Non abbiamo ancora un business plan</t>
  </si>
  <si>
    <t>Abbiamo un business plan di base</t>
  </si>
  <si>
    <t>Abbiamo un business plan sviluppato internamente, ma non revisionato da esperti</t>
  </si>
  <si>
    <t>Abbiamo un business plan professionale, validato da consulenti esterni</t>
  </si>
  <si>
    <t>Abbiamo un business plan completo, scritto da Financial Researches</t>
  </si>
  <si>
    <t>Hai un brevetto o un marchio registrato</t>
  </si>
  <si>
    <t>TRL 1</t>
  </si>
  <si>
    <t>TRL 2</t>
  </si>
  <si>
    <t>TRL 3</t>
  </si>
  <si>
    <t>TRL 4</t>
  </si>
  <si>
    <t>TRL 5</t>
  </si>
  <si>
    <t>TRL 6</t>
  </si>
  <si>
    <t>TRL 7</t>
  </si>
  <si>
    <t>TRL 8</t>
  </si>
  <si>
    <t>TRL 9</t>
  </si>
  <si>
    <t>Hai già validato, anche parzialmente il prodotto</t>
  </si>
  <si>
    <t>Il tuo modello di business è scalabile?</t>
  </si>
  <si>
    <t>Hai già ottenuto clienti paganti o contratti significativi?</t>
  </si>
  <si>
    <t>La società è già stata costituita?</t>
  </si>
  <si>
    <t>E' una startup  innovativa ai sensi di Legge</t>
  </si>
  <si>
    <t>Note</t>
  </si>
  <si>
    <t>La società è già stata costituita</t>
  </si>
  <si>
    <t>La fase seed richiede come prerequisito un business plan professionale</t>
  </si>
  <si>
    <t>I business plan revisionati internamente non sono sufficienti per gli investitori professionali</t>
  </si>
  <si>
    <t xml:space="preserve">Molto bene. Assicurati di avere anche un pitch </t>
  </si>
  <si>
    <t>Perfetto!</t>
  </si>
  <si>
    <t>Il tuo TRL è basso ma in alcuni settori può bastare per la fase seed</t>
  </si>
  <si>
    <t>Il tuo TRL è considerato sufficiente per la fase seed</t>
  </si>
  <si>
    <t>Il tuo TRL è corretto per la fase seed</t>
  </si>
  <si>
    <r>
      <t xml:space="preserve">Hai un business plan professionale </t>
    </r>
    <r>
      <rPr>
        <b/>
        <sz val="12"/>
        <color theme="1"/>
        <rFont val="Aptos Narrow"/>
        <scheme val="minor"/>
      </rPr>
      <t>completo di valutazione ed exit?</t>
    </r>
  </si>
  <si>
    <t>Totale</t>
  </si>
  <si>
    <t>N.</t>
  </si>
  <si>
    <t>V</t>
  </si>
  <si>
    <t>Score parziale</t>
  </si>
  <si>
    <t>Voto ponderato</t>
  </si>
  <si>
    <t>TEST DI AUTOVALUTAZIONE PER START-UP IN FASE SEED</t>
  </si>
  <si>
    <t>di trovare un investitore (Business angel) per un round di importo variabile fra i 200 e i 500 mila euro.</t>
  </si>
  <si>
    <t xml:space="preserve">Il tuo score finale (in centesimi)  è pari a </t>
  </si>
  <si>
    <t xml:space="preserve">Il test è stato sviluppato per aiutare le start-up in fase seed a calcolare quante possibilità hanno </t>
  </si>
  <si>
    <t>Il test non ha pretese di completezza e non è neppure un oracolo ma, sulla base della nostra esperienza</t>
  </si>
  <si>
    <t xml:space="preserve">riteniamo che dia risultati attendibili. </t>
  </si>
  <si>
    <t>Per info o appuntamenti:</t>
  </si>
  <si>
    <t xml:space="preserve">Le domande 1,7,9 sono condizioni di essenzialità. Se una di loro ottine un punteggio pari a 0, tutto il test avrà punteggio 0. </t>
  </si>
  <si>
    <t>Score</t>
  </si>
  <si>
    <t>0 - 59</t>
  </si>
  <si>
    <t>60 - 79</t>
  </si>
  <si>
    <t>Giudizio</t>
  </si>
  <si>
    <t>80 - 89</t>
  </si>
  <si>
    <t>90 - 100</t>
  </si>
  <si>
    <t>Biotecnologie</t>
  </si>
  <si>
    <t>Il settore è di interesse marginale per gli investitori. Prosegui solo se hai un'idea veramente innovativa ed ottieni un punteggio alto nelle prossime domande</t>
  </si>
  <si>
    <t>I business plan "di base" possono andare bene solo per la fase pre-seed. Ti serve un business plan professionale</t>
  </si>
  <si>
    <t>In attesa di risposta</t>
  </si>
  <si>
    <r>
      <rPr>
        <b/>
        <sz val="12"/>
        <color theme="1"/>
        <rFont val="Aptos Narrow"/>
        <scheme val="minor"/>
      </rPr>
      <t>Il tuo TRL è troppo baso per cercare investitori</t>
    </r>
    <r>
      <rPr>
        <sz val="12"/>
        <color theme="1"/>
        <rFont val="Aptos Narrow"/>
        <family val="2"/>
        <scheme val="minor"/>
      </rPr>
      <t>. Sviluppa il prodotto e sali di TRL</t>
    </r>
  </si>
  <si>
    <t>oppure</t>
  </si>
  <si>
    <t>info@financialresearches.com</t>
  </si>
  <si>
    <t>WhatsApp</t>
  </si>
  <si>
    <t>+ 39 345 328180</t>
  </si>
  <si>
    <t>Domanda</t>
  </si>
  <si>
    <t>Aiuto</t>
  </si>
  <si>
    <t>Scegli il settore che più si avvicina a quello in cui opera la tua start-up. Se non lo trivi scegli "Altro o non in elenco"</t>
  </si>
  <si>
    <t>Cybersecurity</t>
  </si>
  <si>
    <t>Mobility/Smart Mobility</t>
  </si>
  <si>
    <t>HR tech / Future of work</t>
  </si>
  <si>
    <t>Energy Tech/ Battery Tech</t>
  </si>
  <si>
    <t>Forte appeal, ma dipende dalla tecnologia core</t>
  </si>
  <si>
    <t>Soprattutto con componenti AI o dispositivi</t>
  </si>
  <si>
    <t>Molto forte, ma capital intensive e spesso hard science</t>
  </si>
  <si>
    <t>Sempre forte, ma segmentato e competitivo</t>
  </si>
  <si>
    <t>Spinto da regolazioni e transizione ESG</t>
  </si>
  <si>
    <t>Critico per aziende, cloud, dispositivi, AI</t>
  </si>
  <si>
    <t>Interesse stabile, specie se in chiave sostenibilità o efficienza</t>
  </si>
  <si>
    <t>In calo dopo il boom COVID, ma valido con AI o lifelong learning</t>
  </si>
  <si>
    <t>Sì, ma serve forte differenziazione</t>
  </si>
  <si>
    <t>Crescente con focus su efficienza idrica, vertical farming, ecc.</t>
  </si>
  <si>
    <t>Interesse selettivo: sostenibilità, sharing, EV</t>
  </si>
  <si>
    <t>Buone prospettive, specie su formazione interna e matching</t>
  </si>
  <si>
    <t>Creator Economy</t>
  </si>
  <si>
    <t>In calo se non porta una reale monetizzazione scalabile</t>
  </si>
  <si>
    <t>Dominante in ogni ambito, soprattutto se B2B SaaS</t>
  </si>
  <si>
    <t>Appeal forte, ma capital intensive e long-term ROI.. Ti consigliamo di cambiare strategia di finanziamento</t>
  </si>
  <si>
    <t>Ti consigliamo di cambiare strategia di finanziamento. L'interesse degli investitori è molto basso</t>
  </si>
  <si>
    <t>Hai già validato il tuo prodotto o ottenuto segnali concreti dal mercato?</t>
  </si>
  <si>
    <t>Nessuna validazione, solo idea o mockup</t>
  </si>
  <si>
    <t>MVP testato con feedback qualitativi (es amici, esperti)</t>
  </si>
  <si>
    <t>Raccolto dati da test strutturati (survey, A/B test, waitlist)</t>
  </si>
  <si>
    <t>Prime vendite, iscrizioni, preordini documentati)</t>
  </si>
  <si>
    <t>Traction significativa, clienti attiivi, revenue, retention</t>
  </si>
  <si>
    <t>È il momento di uscire dalla fase “idea” e iniziare a testare sul campo. Anche un piccolo feedback reale vale più di mille ipotesi</t>
  </si>
  <si>
    <t>Ottimo primo passo! Ma attenzione: amici e colleghi non sono clienti. Ti serve un confronto con il mercato reale.</t>
  </si>
  <si>
    <t>Sei sulla buona strada. Hai iniziato a misurare interesse e validare l’assunto. Prossimo passo: trasformare l’interesse in azione</t>
  </si>
  <si>
    <t>Bravo! Stai dimostrando che il mercato reagisce. A questo punto un investitore comincia davvero a prestare attenzione</t>
  </si>
  <si>
    <t>Perfetto. Stai già costruendo un business. Non hai solo un’idea: hai un’azienda in fase iniziale, e il mercato lo conferma</t>
  </si>
  <si>
    <t>La startup ha un vantaggio competitivo difendibile nel tempo?</t>
  </si>
  <si>
    <t>Nessuno. Chiunque potrebbe replicare ciò che facciamo in poco tempo</t>
  </si>
  <si>
    <t>In assenza di una barriera, rischi di essere copiato prima ancora di trovare i primi clienti. Serve costruire difese</t>
  </si>
  <si>
    <t>Primo vantaggio, ma facilmente replicabile (es. time to market, visibilità iniziale).</t>
  </si>
  <si>
    <t>Buon inizio, ma non basta. Serve qualcosa che ti protegga sul lungo periodo.</t>
  </si>
  <si>
    <t>Differenziazione chiara ma non ancora protetta (es. brand, UX, community nascente).</t>
  </si>
  <si>
    <t>Tecnologia, know-how o modello di business difficili da replicare</t>
  </si>
  <si>
    <r>
      <t>Molto bene. Ora il tuo compito è spiegare agli investitori </t>
    </r>
    <r>
      <rPr>
        <i/>
        <sz val="12"/>
        <color rgb="FF000000"/>
        <rFont val="Aptos Narrow"/>
        <family val="2"/>
        <scheme val="minor"/>
      </rPr>
      <t>perché solo tu puoi farlo cos</t>
    </r>
  </si>
  <si>
    <t>Il valore si vede, ma va blindato. Lavora su fidelizzazione o asset difficili da imita</t>
  </si>
  <si>
    <t>Barriera forte e difendibile: brevetti, lock-in, network effects, economie di scala</t>
  </si>
  <si>
    <t>Questo è oro. Il tuo vantaggio è reale e difendibile: è uno dei segnali più forti per un investitore.</t>
  </si>
  <si>
    <t>Hai conoscenza del tuo cliente e del mercato?</t>
  </si>
  <si>
    <t>Nessuna ricerca fatta. Baso tutto su intuizione e percezione personale</t>
  </si>
  <si>
    <t>Se non conosci bene il tuo cliente, stai navigando a vista. L’istinto imprenditoriale è utile, ma da solo non basta.</t>
  </si>
  <si>
    <t>Ho parlato con alcuni potenziali clienti, ma senza un metodo strutturato</t>
  </si>
  <si>
    <t>Un primo passo c’è, ma serve trasformare conversazioni in dati. La qualità della tua offerta dipende dalla qualità della tua ricerca</t>
  </si>
  <si>
    <t>Bene! Stai costruendo un profilo reale del tuo cliente. Lavora ora sulla segmentazione e sul posizionamento rispetto ai competitor</t>
  </si>
  <si>
    <t>Ho condotto sondaggi o interviste e raccolto dati qualitativi/quantitativi</t>
  </si>
  <si>
    <t>Ho definito una buyer persona dettagliata e so come, dove e perché acquista</t>
  </si>
  <si>
    <t>Ottimo! Vuol dire che sai dove concentrare il marketing e come parlare al tuo cliente in modo efficace</t>
  </si>
  <si>
    <t>Ho una conoscenza solida e validata: segmentazione, dimensione del mercato e comportamento d'acquis</t>
  </si>
  <si>
    <r>
      <t>Perfetto. Non solo conosci il cliente: </t>
    </r>
    <r>
      <rPr>
        <b/>
        <sz val="12"/>
        <color rgb="FF000000"/>
        <rFont val="Aptos Narrow"/>
        <family val="2"/>
        <scheme val="minor"/>
      </rPr>
      <t>hai costruito la strategia attorno a lui</t>
    </r>
    <r>
      <rPr>
        <sz val="14"/>
        <color rgb="FF000000"/>
        <rFont val="-webkit-standard"/>
      </rPr>
      <t>. Questo è oro per ogni investitore.</t>
    </r>
  </si>
  <si>
    <t>Nessuna competenza rilevante</t>
  </si>
  <si>
    <t>Competenze generiche ma non pertinenti</t>
  </si>
  <si>
    <t>l team possiede competenze professionali di base, ma non applicabili direttamente al settore del progetto. Manca esperienza sul campo o formazione specifica</t>
  </si>
  <si>
    <t>Il team non ha alcuna esperienza nel settore né competenze trasferibili. La proposta appare completamente scollegata dal background dei proponenti.</t>
  </si>
  <si>
    <t>Competenze parziali o limitate</t>
  </si>
  <si>
    <t>Il team ha esperienze precedenti nel settore, ma incomplete o datate. Oppure uno solo dei soci ha competenza specifica, mentre gli altri non apportano valore coerente.</t>
  </si>
  <si>
    <t>Buon livello di competenza settoriale</t>
  </si>
  <si>
    <t>l team mostra una solida preparazione tecnica e/o gestionale nel settore di riferimento. È evidente la coerenza tra il percorso dei proponenti e il progetto.</t>
  </si>
  <si>
    <t>Team completo e altame Team perfettamente allineato e complementarente qualificato in tutte le aree strategiche</t>
  </si>
  <si>
    <t>Il team ha un mix eccellente di competenze specifiche, comprovate esperienze nel settore, ruoli ben distribuiti e già testati sul campo. Si percepisce affidabilità esecutiva e visione strategica.</t>
  </si>
  <si>
    <t>La presenza di una società già costituita denota un livello avanzato di commitment e operatività. È un segnale positivo per la fattibilità e la prontezza del progetto.</t>
  </si>
  <si>
    <t>L’assenza di una società costituita non invalida il progetto, ma suggerisce che si trova ancora in una fase embrionale. La mancanza di struttura giuridica può rallentare l'avvio operativo e scoraggiare soggetti terzi (investitori, partner, enti finanziatori).</t>
  </si>
  <si>
    <t>L'iscrizione come startup innovativa offre vantaggi fiscali, agevolazioni per l’accesso al credito e uno status giuridico riconosciuto che può rafforzare la percezione di qualità e innovazione del progetto.</t>
  </si>
  <si>
    <t>L’assenza di iscrizione non preclude il valore del progetto, ma fa perdere alcune opportunità strategiche e può indicare un approccio meno strutturato alla valorizzazione dell’innovazione.</t>
  </si>
  <si>
    <t>Nessuna scalabilità</t>
  </si>
  <si>
    <t>Il modello di business è interamente basato su prestazioni manuali o su presenza fisica. Ogni nuova vendita richiede un aumento proporzionale delle risorse umane o logistiche</t>
  </si>
  <si>
    <t>Scalabilità molto limitata</t>
  </si>
  <si>
    <t>C'è una minima possibilità di crescita, ma ogni step di espansione implica costi variabili elevati e difficoltà operative. Nessun elemento è automatizzabile o riproducibile in serie.</t>
  </si>
  <si>
    <t>Scalabilità moderata</t>
  </si>
  <si>
    <t>l modello prevede un certo grado di replicabilità, ma con limiti evidenti. Alcuni processi possono essere standardizzati, ma restano dipendenti dal contesto o dal capitale umano.</t>
  </si>
  <si>
    <t>Scalabilità elevata</t>
  </si>
  <si>
    <t>Il modello si presta alla crescita esponenziale senza aumento lineare dei costi. Processi digitalizzati, infrastruttura solida, e facilità di apertura su nuovi mercati.</t>
  </si>
  <si>
    <t>Scalabilità eccellente</t>
  </si>
  <si>
    <t>Il modello è costruito per scalare velocemente. Automatizzato, digital first, facilmente internazionalizzabile e con marginalità crescenti all’aumentare del volume.</t>
  </si>
  <si>
    <t>Molto debole</t>
  </si>
  <si>
    <t>Da rafforzare</t>
  </si>
  <si>
    <t>Promettente</t>
  </si>
  <si>
    <t>Solido e pronto</t>
  </si>
  <si>
    <t>Il progetto appare acerbo o fragile in più dimensioni. Serve ripensamento struttural</t>
  </si>
  <si>
    <t>Base interessante, ma mancano elementi chiave (team, validazione, scalabilità, ecc.).</t>
  </si>
  <si>
    <t>Progetto maturo, completo e scalabile. Ottimo profilo per investimenti e accelerazione.</t>
  </si>
  <si>
    <t>Il progetto è ben impostato, pronto per presentazioni a investitori o bandi.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</si>
</sst>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000000"/>
      <name val="-webkit-standard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u/>
      <sz val="12"/>
      <color theme="1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18"/>
      <color theme="4"/>
      <name val="Aptos Narrow"/>
      <scheme val="minor"/>
    </font>
    <font>
      <sz val="12"/>
      <color theme="4"/>
      <name val="Aptos Narrow"/>
      <scheme val="minor"/>
    </font>
    <font>
      <sz val="16"/>
      <color theme="1"/>
      <name val="Aptos Narrow"/>
      <family val="2"/>
      <scheme val="minor"/>
    </font>
    <font>
      <sz val="16"/>
      <color theme="4"/>
      <name val="Aptos Narrow"/>
      <family val="2"/>
      <scheme val="minor"/>
    </font>
    <font>
      <b/>
      <u/>
      <sz val="16"/>
      <color theme="10"/>
      <name val="Aptos Narrow"/>
      <scheme val="minor"/>
    </font>
    <font>
      <i/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9" fillId="2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2" borderId="0" xfId="1" applyFont="1"/>
    <xf numFmtId="0" fontId="12" fillId="2" borderId="0" xfId="1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3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2" borderId="0" xfId="1" applyAlignment="1">
      <alignment horizontal="center" vertical="center"/>
    </xf>
    <xf numFmtId="0" fontId="17" fillId="0" borderId="3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1" fillId="2" borderId="0" xfId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3">
    <cellStyle name="Accent1" xfId="1" builtinId="29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financialresearche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270933</xdr:colOff>
      <xdr:row>1</xdr:row>
      <xdr:rowOff>508000</xdr:rowOff>
    </xdr:from>
    <xdr:to>
      <xdr:col>17</xdr:col>
      <xdr:colOff>575733</xdr:colOff>
      <xdr:row>3</xdr:row>
      <xdr:rowOff>569678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0E992-A5F2-D0D0-DA5E-C4F2B5FF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08733" y="711200"/>
          <a:ext cx="7772400" cy="2517011"/>
        </a:xfrm>
        <a:prstGeom prst="rect">
          <a:avLst/>
        </a:prstGeom>
      </xdr:spPr>
    </xdr:pic>
    <xdr:clientData/>
  </xdr:twoCellAnchor>
  <xdr:twoCellAnchor>
    <xdr:from>
      <xdr:col>0</xdr:col>
      <xdr:colOff>33867</xdr:colOff>
      <xdr:row>21</xdr:row>
      <xdr:rowOff>143933</xdr:rowOff>
    </xdr:from>
    <xdr:to>
      <xdr:col>0</xdr:col>
      <xdr:colOff>685800</xdr:colOff>
      <xdr:row>23</xdr:row>
      <xdr:rowOff>135466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93157C18-6490-3138-65AA-982203415437}"/>
            </a:ext>
          </a:extLst>
        </xdr:cNvPr>
        <xdr:cNvSpPr/>
      </xdr:nvSpPr>
      <xdr:spPr>
        <a:xfrm>
          <a:off x="33867" y="9431866"/>
          <a:ext cx="651933" cy="5334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financialresearches.com" TargetMode="External"/><Relationship Id="rId1" Type="http://schemas.openxmlformats.org/officeDocument/2006/relationships/hyperlink" Target="mailto:info@financialresearch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2C73-6EF9-2D4A-A05E-B6F2D4CD9507}">
  <dimension ref="A1:R23"/>
  <sheetViews>
    <sheetView showGridLines="0" tabSelected="1" zoomScale="135" zoomScaleNormal="150" workbookViewId="0">
      <selection activeCell="C2" sqref="C2"/>
    </sheetView>
  </sheetViews>
  <sheetFormatPr baseColWidth="10" defaultRowHeight="16"/>
  <cols>
    <col min="1" max="1" width="10.83203125" style="5"/>
    <col min="2" max="2" width="43.1640625" customWidth="1"/>
    <col min="3" max="3" width="37.1640625" customWidth="1"/>
    <col min="4" max="4" width="10.83203125" style="5" hidden="1" customWidth="1"/>
    <col min="5" max="5" width="36.33203125" style="5" customWidth="1"/>
    <col min="6" max="6" width="13.6640625" style="5" hidden="1" customWidth="1"/>
    <col min="7" max="7" width="13.1640625" bestFit="1" customWidth="1"/>
    <col min="8" max="8" width="14.1640625" bestFit="1" customWidth="1"/>
  </cols>
  <sheetData>
    <row r="1" spans="1:18">
      <c r="A1" s="13" t="s">
        <v>56</v>
      </c>
      <c r="B1" s="13" t="s">
        <v>0</v>
      </c>
      <c r="C1" s="13" t="s">
        <v>1</v>
      </c>
      <c r="D1" s="13" t="s">
        <v>18</v>
      </c>
      <c r="E1" s="13" t="s">
        <v>45</v>
      </c>
      <c r="F1" s="13" t="s">
        <v>59</v>
      </c>
      <c r="G1" s="13" t="s">
        <v>55</v>
      </c>
      <c r="I1" s="42" t="s">
        <v>60</v>
      </c>
      <c r="J1" s="42"/>
      <c r="K1" s="42"/>
      <c r="L1" s="42"/>
      <c r="M1" s="42"/>
      <c r="N1" s="42"/>
      <c r="O1" s="42"/>
      <c r="P1" s="42"/>
      <c r="Q1" s="42"/>
      <c r="R1" s="42"/>
    </row>
    <row r="2" spans="1:18" s="7" customFormat="1" ht="74" customHeight="1">
      <c r="A2" s="17">
        <v>1</v>
      </c>
      <c r="B2" s="15" t="s">
        <v>2</v>
      </c>
      <c r="C2" s="39" t="s">
        <v>19</v>
      </c>
      <c r="D2" s="14">
        <f>VLOOKUP(C2,'Settore di operatività'!A2:B19,2,FALSE)</f>
        <v>0</v>
      </c>
      <c r="E2" s="16" t="str">
        <f>VLOOKUP(C2,'Settore di operatività'!A2:C19,3,FALSE)</f>
        <v>In attesa di risposta</v>
      </c>
      <c r="F2" s="14">
        <v>0.15</v>
      </c>
      <c r="G2" s="15">
        <f>ROUND(D2*0.8,0)</f>
        <v>0</v>
      </c>
    </row>
    <row r="3" spans="1:18" s="8" customFormat="1" ht="85" customHeight="1">
      <c r="A3" s="17">
        <v>2</v>
      </c>
      <c r="B3" s="18" t="s">
        <v>3</v>
      </c>
      <c r="C3" s="40" t="s">
        <v>19</v>
      </c>
      <c r="D3" s="17">
        <f>VLOOKUP(C3,Team!A2:B7,2,FALSE)</f>
        <v>0</v>
      </c>
      <c r="E3" s="16" t="str">
        <f>VLOOKUP(C3,Team!A2:C7,3,FALSE)</f>
        <v>In attesa di risposta</v>
      </c>
      <c r="F3" s="17">
        <v>0.1</v>
      </c>
      <c r="G3" s="19">
        <f>ROUND(D3*1.5,0)</f>
        <v>0</v>
      </c>
    </row>
    <row r="4" spans="1:18" s="7" customFormat="1" ht="77" customHeight="1">
      <c r="A4" s="17">
        <v>3</v>
      </c>
      <c r="B4" s="19" t="s">
        <v>43</v>
      </c>
      <c r="C4" s="41" t="s">
        <v>19</v>
      </c>
      <c r="D4" s="17">
        <f>VLOOKUP(C4,'Costituzione società'!A2:B4,2,FALSE)</f>
        <v>0</v>
      </c>
      <c r="E4" s="16" t="str">
        <f>VLOOKUP(C4,'Costituzione società'!A2:C4,3,FALSE)</f>
        <v>In attesa di risposta</v>
      </c>
      <c r="F4" s="17">
        <v>0.05</v>
      </c>
      <c r="G4" s="19">
        <f>ROUND(D4*0.5,0)</f>
        <v>0</v>
      </c>
    </row>
    <row r="5" spans="1:18" s="7" customFormat="1" ht="88" customHeight="1">
      <c r="A5" s="17">
        <v>4</v>
      </c>
      <c r="B5" s="19" t="s">
        <v>44</v>
      </c>
      <c r="C5" s="41" t="s">
        <v>19</v>
      </c>
      <c r="D5" s="17">
        <f>VLOOKUP(C5,'Startup innovativa'!A2:C4,2,FALSE)</f>
        <v>0</v>
      </c>
      <c r="E5" s="16" t="str">
        <f>VLOOKUP(C5,'Startup innovativa'!A2:C4,3,FALSE)</f>
        <v>In attesa di risposta</v>
      </c>
      <c r="F5" s="17">
        <v>0.1</v>
      </c>
      <c r="G5" s="19">
        <f>ROUND(D5*0.5,0)</f>
        <v>0</v>
      </c>
    </row>
    <row r="6" spans="1:18" s="8" customFormat="1" ht="55" customHeight="1">
      <c r="A6" s="17">
        <v>5</v>
      </c>
      <c r="B6" s="20" t="s">
        <v>54</v>
      </c>
      <c r="C6" s="7" t="s">
        <v>19</v>
      </c>
      <c r="D6" s="17">
        <f>VLOOKUP(C6,'Business plan'!A2:C7,2,FALSE)</f>
        <v>0</v>
      </c>
      <c r="E6" s="16" t="str">
        <f>VLOOKUP(C6,'Business plan'!A2:C7,3,FALSE)</f>
        <v>In attesa di risposta</v>
      </c>
      <c r="F6" s="17">
        <v>0.1</v>
      </c>
      <c r="G6" s="19">
        <f>D6*1</f>
        <v>0</v>
      </c>
    </row>
    <row r="7" spans="1:18" s="7" customFormat="1" ht="63" customHeight="1">
      <c r="A7" s="17">
        <v>6</v>
      </c>
      <c r="B7" s="48" t="s">
        <v>118</v>
      </c>
      <c r="C7" s="40" t="s">
        <v>19</v>
      </c>
      <c r="D7" s="17">
        <f>VLOOKUP(C7,'Vantaggio competitivo'!A2:B7,2,FALSE)</f>
        <v>0</v>
      </c>
      <c r="E7" s="16" t="str">
        <f>VLOOKUP(C7,'Vantaggio competitivo'!A2:C7,3,FALSE)</f>
        <v>In attesa di risposta</v>
      </c>
      <c r="F7" s="17">
        <v>0.05</v>
      </c>
      <c r="G7" s="19">
        <f>D7*1</f>
        <v>0</v>
      </c>
      <c r="I7" s="24" t="s">
        <v>63</v>
      </c>
      <c r="J7" s="24"/>
      <c r="K7" s="24"/>
      <c r="L7" s="24"/>
      <c r="M7" s="24"/>
      <c r="N7" s="24"/>
      <c r="O7" s="24"/>
      <c r="P7" s="24"/>
    </row>
    <row r="8" spans="1:18" s="7" customFormat="1" ht="40" customHeight="1">
      <c r="A8" s="17">
        <v>7</v>
      </c>
      <c r="B8" s="19" t="s">
        <v>4</v>
      </c>
      <c r="C8" s="41" t="s">
        <v>19</v>
      </c>
      <c r="D8" s="17">
        <f>VLOOKUP(C8,'Grado del TRL'!A2:C11,2,FALSE)</f>
        <v>0</v>
      </c>
      <c r="E8" s="16" t="str">
        <f>VLOOKUP(C8,'Grado del TRL'!A2:C11,3,FALSE)</f>
        <v>In attesa di risposta</v>
      </c>
      <c r="F8" s="17">
        <v>0.1</v>
      </c>
      <c r="G8" s="19">
        <f>ROUND(D8*1.2,0)</f>
        <v>0</v>
      </c>
      <c r="I8" s="24" t="s">
        <v>61</v>
      </c>
      <c r="J8" s="24"/>
      <c r="K8" s="24"/>
      <c r="L8" s="24"/>
      <c r="M8" s="24"/>
      <c r="N8" s="24"/>
      <c r="O8" s="24"/>
      <c r="P8" s="24"/>
    </row>
    <row r="9" spans="1:18" s="7" customFormat="1" ht="80" customHeight="1">
      <c r="A9" s="17">
        <v>8</v>
      </c>
      <c r="B9" s="48" t="s">
        <v>107</v>
      </c>
      <c r="C9" s="40" t="s">
        <v>19</v>
      </c>
      <c r="D9" s="17">
        <f>VLOOKUP(C9,Validazione!A2:C7,2,FALSE)</f>
        <v>0</v>
      </c>
      <c r="E9" s="16" t="str">
        <f>VLOOKUP(C9,Validazione!A2:C7,3,FALSE)</f>
        <v>In attesa di risposta</v>
      </c>
      <c r="F9" s="17">
        <v>0.1</v>
      </c>
      <c r="G9" s="19">
        <f>D9*1</f>
        <v>0</v>
      </c>
      <c r="I9" s="24" t="s">
        <v>64</v>
      </c>
    </row>
    <row r="10" spans="1:18" s="7" customFormat="1" ht="75" customHeight="1">
      <c r="A10" s="17">
        <v>9</v>
      </c>
      <c r="B10" s="19" t="s">
        <v>5</v>
      </c>
      <c r="C10" s="40" t="s">
        <v>19</v>
      </c>
      <c r="D10" s="17">
        <f>VLOOKUP(C10,Scalabilità!A2:C7,2,FALSE)</f>
        <v>0</v>
      </c>
      <c r="E10" s="16" t="str">
        <f>VLOOKUP(C10,Scalabilità!A2:C7,3,FALSE)</f>
        <v>In attesa di risposta</v>
      </c>
      <c r="F10" s="17">
        <v>0.15</v>
      </c>
      <c r="G10" s="19">
        <f>ROUND(D10*1.5,0)</f>
        <v>0</v>
      </c>
      <c r="I10" s="24" t="s">
        <v>65</v>
      </c>
    </row>
    <row r="11" spans="1:18" s="7" customFormat="1" ht="54" customHeight="1">
      <c r="A11" s="17">
        <v>10</v>
      </c>
      <c r="B11" s="19" t="s">
        <v>129</v>
      </c>
      <c r="C11" s="40" t="s">
        <v>19</v>
      </c>
      <c r="D11" s="17">
        <f>VLOOKUP(C11,'Conoscenza cliente mercato'!A2:B7,2,FALSE)</f>
        <v>0</v>
      </c>
      <c r="E11" s="16" t="str">
        <f>VLOOKUP(C11,'Conoscenza cliente mercato'!A2:C7,3,FALSE)</f>
        <v>In attesa di risposta</v>
      </c>
      <c r="F11" s="17">
        <v>0.1</v>
      </c>
      <c r="G11" s="19">
        <f>D11*1</f>
        <v>0</v>
      </c>
    </row>
    <row r="13" spans="1:18" ht="17" thickBot="1">
      <c r="B13" s="21" t="s">
        <v>58</v>
      </c>
      <c r="C13" s="9"/>
      <c r="D13" s="12"/>
      <c r="E13" s="12"/>
      <c r="F13" s="12"/>
      <c r="G13" s="21">
        <f>SUM(G2:G12)</f>
        <v>0</v>
      </c>
    </row>
    <row r="14" spans="1:18" ht="28" thickBot="1">
      <c r="B14" s="22" t="s">
        <v>62</v>
      </c>
      <c r="C14" s="22"/>
      <c r="D14" s="23"/>
      <c r="E14" s="46">
        <f>SUM(G2:G11)</f>
        <v>0</v>
      </c>
      <c r="F14" s="46"/>
      <c r="G14" s="46"/>
      <c r="I14" s="25" t="s">
        <v>66</v>
      </c>
      <c r="J14" s="25"/>
      <c r="L14" s="43" t="s">
        <v>80</v>
      </c>
      <c r="M14" s="44"/>
      <c r="N14" s="44"/>
      <c r="O14" s="44"/>
      <c r="P14" s="44"/>
      <c r="Q14" s="45"/>
    </row>
    <row r="15" spans="1:18">
      <c r="C15" s="11">
        <f>E14</f>
        <v>0</v>
      </c>
    </row>
    <row r="16" spans="1:18" ht="17" customHeight="1" thickBot="1">
      <c r="B16" t="s">
        <v>67</v>
      </c>
      <c r="I16" s="25" t="s">
        <v>79</v>
      </c>
    </row>
    <row r="17" spans="2:17" ht="25" customHeight="1" thickBot="1">
      <c r="B17" s="31" t="s">
        <v>68</v>
      </c>
      <c r="C17" s="32" t="s">
        <v>71</v>
      </c>
    </row>
    <row r="18" spans="2:17" ht="23" thickBot="1">
      <c r="B18" s="33" t="s">
        <v>69</v>
      </c>
      <c r="C18" s="34" t="s">
        <v>164</v>
      </c>
      <c r="I18" s="25" t="s">
        <v>81</v>
      </c>
      <c r="L18" s="43" t="s">
        <v>82</v>
      </c>
      <c r="M18" s="44"/>
      <c r="N18" s="44"/>
      <c r="O18" s="44"/>
      <c r="P18" s="44"/>
      <c r="Q18" s="45"/>
    </row>
    <row r="19" spans="2:17">
      <c r="B19" s="33" t="s">
        <v>70</v>
      </c>
      <c r="C19" s="34" t="s">
        <v>165</v>
      </c>
    </row>
    <row r="20" spans="2:17">
      <c r="B20" s="33" t="s">
        <v>72</v>
      </c>
      <c r="C20" s="34" t="s">
        <v>166</v>
      </c>
    </row>
    <row r="21" spans="2:17" ht="17" thickBot="1">
      <c r="B21" s="35" t="s">
        <v>73</v>
      </c>
      <c r="C21" s="36" t="s">
        <v>167</v>
      </c>
    </row>
    <row r="22" spans="2:17" ht="17" thickBot="1"/>
    <row r="23" spans="2:17" ht="25" thickBot="1">
      <c r="B23" s="26" t="str">
        <f>IF(C11="Scegli","",IF(C15&lt;60,'Valutazoine finale'!C4,IF(Test!C15&lt;80,'Valutazoine finale'!C5,IF(C15&lt;90,'Valutazoine finale'!C6,'Valutazoine finale'!C7))))</f>
        <v/>
      </c>
      <c r="C23" s="27"/>
      <c r="D23" s="28"/>
      <c r="E23" s="28"/>
      <c r="F23" s="28"/>
      <c r="G23" s="27"/>
      <c r="H23" s="27"/>
      <c r="I23" s="27"/>
      <c r="J23" s="27"/>
      <c r="K23" s="27"/>
      <c r="L23" s="29"/>
      <c r="M23" s="30"/>
    </row>
  </sheetData>
  <sheetProtection algorithmName="SHA-512" hashValue="fyi5EmjV06aY31rPuUtTExTuJx8GHF1rQv96XoBZ1fND2bAfYtTUad5iJtXBqCf5qBAVVeyU/91Qgc3BX8QCaw==" saltValue="FSxBGbRsd5xc5YljXuE5YA==" spinCount="100000" sheet="1" objects="1" scenarios="1" selectLockedCells="1"/>
  <mergeCells count="4">
    <mergeCell ref="I1:R1"/>
    <mergeCell ref="E14:G14"/>
    <mergeCell ref="L14:Q14"/>
    <mergeCell ref="L18:Q18"/>
  </mergeCells>
  <hyperlinks>
    <hyperlink ref="L14" r:id="rId1" xr:uid="{E1A89055-BE70-8645-878D-2D4FDF01902B}"/>
    <hyperlink ref="L14:Q14" r:id="rId2" display="info@financialresearches.com" xr:uid="{8434E7DD-24C5-6F44-93B6-FEE539A4227F}"/>
  </hyperlinks>
  <pageMargins left="0.7" right="0.7" top="0.75" bottom="0.75" header="0.3" footer="0.3"/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89D941C-1DD6-0941-B7C4-123D13C6D87D}">
          <x14:formula1>
            <xm:f>Team!$A$2:$A$7</xm:f>
          </x14:formula1>
          <xm:sqref>C3</xm:sqref>
        </x14:dataValidation>
        <x14:dataValidation type="list" allowBlank="1" showInputMessage="1" showErrorMessage="1" xr:uid="{C1582697-1DD3-C84B-AECF-5ECCFD6F4BD6}">
          <x14:formula1>
            <xm:f>'Costituzione società'!$A$2:$A$4</xm:f>
          </x14:formula1>
          <xm:sqref>C4</xm:sqref>
        </x14:dataValidation>
        <x14:dataValidation type="list" allowBlank="1" showInputMessage="1" showErrorMessage="1" xr:uid="{742FFA60-6A58-1A46-BE40-EB0BB9758082}">
          <x14:formula1>
            <xm:f>'Startup innovativa'!$A$2:$A$4</xm:f>
          </x14:formula1>
          <xm:sqref>C5</xm:sqref>
        </x14:dataValidation>
        <x14:dataValidation type="list" allowBlank="1" showInputMessage="1" showErrorMessage="1" xr:uid="{BA917059-8EF4-ED46-8F5C-3906D6D5E546}">
          <x14:formula1>
            <xm:f>'Business plan'!$A$2:$A$7</xm:f>
          </x14:formula1>
          <xm:sqref>C6</xm:sqref>
        </x14:dataValidation>
        <x14:dataValidation type="list" allowBlank="1" showInputMessage="1" showErrorMessage="1" xr:uid="{FE60A455-8B4A-8248-94EA-392DED56201B}">
          <x14:formula1>
            <xm:f>'Vantaggio competitivo'!$A$2:$A$7</xm:f>
          </x14:formula1>
          <xm:sqref>C7</xm:sqref>
        </x14:dataValidation>
        <x14:dataValidation type="list" allowBlank="1" showInputMessage="1" showErrorMessage="1" xr:uid="{2C696489-4667-3141-8BE8-117789671138}">
          <x14:formula1>
            <xm:f>'Grado del TRL'!$A$2:$A$11</xm:f>
          </x14:formula1>
          <xm:sqref>C8</xm:sqref>
        </x14:dataValidation>
        <x14:dataValidation type="list" allowBlank="1" showInputMessage="1" showErrorMessage="1" xr:uid="{87C2D6C7-BEAF-8E44-A1DB-BB8511B78284}">
          <x14:formula1>
            <xm:f>Validazione!$A$2:$A$7</xm:f>
          </x14:formula1>
          <xm:sqref>C9</xm:sqref>
        </x14:dataValidation>
        <x14:dataValidation type="list" allowBlank="1" showInputMessage="1" showErrorMessage="1" xr:uid="{AA05DFC6-D86D-764A-B572-7AEAB6B89F71}">
          <x14:formula1>
            <xm:f>Scalabilità!$A$2:$A$7</xm:f>
          </x14:formula1>
          <xm:sqref>C10</xm:sqref>
        </x14:dataValidation>
        <x14:dataValidation type="list" allowBlank="1" showInputMessage="1" showErrorMessage="1" xr:uid="{55903F82-6416-BF4F-8ABE-77BBC0EC0B2C}">
          <x14:formula1>
            <xm:f>'Conoscenza cliente mercato'!$A$2:$A$7</xm:f>
          </x14:formula1>
          <xm:sqref>C11</xm:sqref>
        </x14:dataValidation>
        <x14:dataValidation type="list" allowBlank="1" showInputMessage="1" showErrorMessage="1" xr:uid="{1806661C-7411-C945-9214-5660D2E9B4B3}">
          <x14:formula1>
            <xm:f>'Settore di operatività'!$A$2:$A$19</xm:f>
          </x14:formula1>
          <xm:sqref>C2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35E9-1896-624A-A9C3-BBDD8B214937}">
  <dimension ref="A1:C11"/>
  <sheetViews>
    <sheetView zoomScale="150" zoomScaleNormal="150" workbookViewId="0">
      <selection activeCell="C7" sqref="C7"/>
    </sheetView>
  </sheetViews>
  <sheetFormatPr baseColWidth="10" defaultRowHeight="16"/>
  <cols>
    <col min="1" max="1" width="12.1640625" bestFit="1" customWidth="1"/>
  </cols>
  <sheetData>
    <row r="1" spans="1:3">
      <c r="A1" t="s">
        <v>4</v>
      </c>
      <c r="B1" t="s">
        <v>18</v>
      </c>
      <c r="C1" t="s">
        <v>45</v>
      </c>
    </row>
    <row r="2" spans="1:3">
      <c r="A2" t="s">
        <v>19</v>
      </c>
      <c r="B2">
        <v>0</v>
      </c>
      <c r="C2" t="s">
        <v>77</v>
      </c>
    </row>
    <row r="3" spans="1:3">
      <c r="A3" t="s">
        <v>31</v>
      </c>
      <c r="B3">
        <v>0</v>
      </c>
      <c r="C3" s="10" t="s">
        <v>78</v>
      </c>
    </row>
    <row r="4" spans="1:3">
      <c r="A4" t="s">
        <v>32</v>
      </c>
      <c r="B4">
        <v>0</v>
      </c>
      <c r="C4" s="10" t="s">
        <v>78</v>
      </c>
    </row>
    <row r="5" spans="1:3">
      <c r="A5" t="s">
        <v>33</v>
      </c>
      <c r="B5">
        <v>0</v>
      </c>
      <c r="C5" s="10" t="s">
        <v>78</v>
      </c>
    </row>
    <row r="6" spans="1:3">
      <c r="A6" t="s">
        <v>34</v>
      </c>
      <c r="B6">
        <v>2</v>
      </c>
      <c r="C6" s="10" t="s">
        <v>78</v>
      </c>
    </row>
    <row r="7" spans="1:3">
      <c r="A7" t="s">
        <v>35</v>
      </c>
      <c r="B7">
        <v>5</v>
      </c>
      <c r="C7" t="s">
        <v>51</v>
      </c>
    </row>
    <row r="8" spans="1:3">
      <c r="A8" t="s">
        <v>36</v>
      </c>
      <c r="B8">
        <v>8</v>
      </c>
      <c r="C8" t="s">
        <v>52</v>
      </c>
    </row>
    <row r="9" spans="1:3">
      <c r="A9" t="s">
        <v>37</v>
      </c>
      <c r="B9">
        <v>9</v>
      </c>
      <c r="C9" t="s">
        <v>53</v>
      </c>
    </row>
    <row r="10" spans="1:3">
      <c r="A10" t="s">
        <v>38</v>
      </c>
      <c r="B10">
        <v>10</v>
      </c>
      <c r="C10" t="s">
        <v>53</v>
      </c>
    </row>
    <row r="11" spans="1:3">
      <c r="A11" t="s">
        <v>39</v>
      </c>
      <c r="B11">
        <v>10</v>
      </c>
      <c r="C11" t="s">
        <v>53</v>
      </c>
    </row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D3DF-609E-5E47-9D6D-4A0766993DF6}">
  <dimension ref="A1:C7"/>
  <sheetViews>
    <sheetView zoomScale="150" zoomScaleNormal="150" workbookViewId="0">
      <selection activeCell="C16" sqref="C16"/>
    </sheetView>
  </sheetViews>
  <sheetFormatPr baseColWidth="10" defaultRowHeight="16"/>
  <cols>
    <col min="1" max="1" width="54.5" bestFit="1" customWidth="1"/>
  </cols>
  <sheetData>
    <row r="1" spans="1:3">
      <c r="A1" t="s">
        <v>40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s="2" t="s">
        <v>108</v>
      </c>
      <c r="B3">
        <v>0</v>
      </c>
      <c r="C3" t="s">
        <v>113</v>
      </c>
    </row>
    <row r="4" spans="1:3">
      <c r="A4" s="2" t="s">
        <v>109</v>
      </c>
      <c r="B4">
        <v>2</v>
      </c>
      <c r="C4" t="s">
        <v>114</v>
      </c>
    </row>
    <row r="5" spans="1:3">
      <c r="A5" s="2" t="s">
        <v>110</v>
      </c>
      <c r="B5">
        <v>4</v>
      </c>
      <c r="C5" t="s">
        <v>115</v>
      </c>
    </row>
    <row r="6" spans="1:3">
      <c r="A6" s="2" t="s">
        <v>111</v>
      </c>
      <c r="B6">
        <v>7</v>
      </c>
      <c r="C6" t="s">
        <v>116</v>
      </c>
    </row>
    <row r="7" spans="1:3">
      <c r="A7" s="2" t="s">
        <v>112</v>
      </c>
      <c r="B7">
        <v>10</v>
      </c>
      <c r="C7" t="s">
        <v>117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8D4D-9FB9-AC44-B66E-C5F6FDEF3C1D}">
  <dimension ref="A1:C7"/>
  <sheetViews>
    <sheetView zoomScale="150" zoomScaleNormal="150" workbookViewId="0">
      <selection activeCell="C15" sqref="C15"/>
    </sheetView>
  </sheetViews>
  <sheetFormatPr baseColWidth="10" defaultRowHeight="16"/>
  <cols>
    <col min="1" max="1" width="67.1640625" bestFit="1" customWidth="1"/>
  </cols>
  <sheetData>
    <row r="1" spans="1:3" ht="18">
      <c r="A1" s="3" t="s">
        <v>41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t="s">
        <v>154</v>
      </c>
      <c r="B3">
        <v>0</v>
      </c>
      <c r="C3" t="s">
        <v>155</v>
      </c>
    </row>
    <row r="4" spans="1:3">
      <c r="A4" t="s">
        <v>156</v>
      </c>
      <c r="B4">
        <v>3</v>
      </c>
      <c r="C4" t="s">
        <v>157</v>
      </c>
    </row>
    <row r="5" spans="1:3">
      <c r="A5" t="s">
        <v>158</v>
      </c>
      <c r="B5">
        <v>5</v>
      </c>
      <c r="C5" t="s">
        <v>159</v>
      </c>
    </row>
    <row r="6" spans="1:3">
      <c r="A6" t="s">
        <v>160</v>
      </c>
      <c r="B6">
        <v>8</v>
      </c>
      <c r="C6" t="s">
        <v>161</v>
      </c>
    </row>
    <row r="7" spans="1:3">
      <c r="A7" t="s">
        <v>162</v>
      </c>
      <c r="B7">
        <v>10</v>
      </c>
      <c r="C7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D43D-CC21-584E-9B88-B8A589B970BA}">
  <dimension ref="A1:H20"/>
  <sheetViews>
    <sheetView zoomScale="150" zoomScaleNormal="150" workbookViewId="0">
      <selection activeCell="E15" sqref="E15"/>
    </sheetView>
  </sheetViews>
  <sheetFormatPr baseColWidth="10" defaultRowHeight="16"/>
  <cols>
    <col min="1" max="1" width="59.33203125" bestFit="1" customWidth="1"/>
  </cols>
  <sheetData>
    <row r="1" spans="1:3">
      <c r="A1" t="s">
        <v>42</v>
      </c>
      <c r="B1" t="s">
        <v>18</v>
      </c>
    </row>
    <row r="2" spans="1:3">
      <c r="A2" t="s">
        <v>19</v>
      </c>
      <c r="B2">
        <v>0</v>
      </c>
      <c r="C2" s="2" t="s">
        <v>77</v>
      </c>
    </row>
    <row r="3" spans="1:3">
      <c r="A3" s="2" t="s">
        <v>130</v>
      </c>
      <c r="B3">
        <v>0</v>
      </c>
      <c r="C3" s="2" t="s">
        <v>131</v>
      </c>
    </row>
    <row r="4" spans="1:3">
      <c r="A4" s="2" t="s">
        <v>132</v>
      </c>
      <c r="B4">
        <v>2</v>
      </c>
      <c r="C4" s="2" t="s">
        <v>133</v>
      </c>
    </row>
    <row r="5" spans="1:3">
      <c r="A5" s="2" t="s">
        <v>135</v>
      </c>
      <c r="B5">
        <v>5</v>
      </c>
      <c r="C5" s="2" t="s">
        <v>134</v>
      </c>
    </row>
    <row r="6" spans="1:3">
      <c r="A6" s="2" t="s">
        <v>136</v>
      </c>
      <c r="B6">
        <v>7</v>
      </c>
      <c r="C6" s="2" t="s">
        <v>137</v>
      </c>
    </row>
    <row r="7" spans="1:3" ht="18">
      <c r="A7" s="2" t="s">
        <v>138</v>
      </c>
      <c r="B7">
        <v>10</v>
      </c>
      <c r="C7" s="2" t="s">
        <v>139</v>
      </c>
    </row>
    <row r="16" spans="1:3">
      <c r="C16" s="2"/>
    </row>
    <row r="20" spans="8:8">
      <c r="H2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7817-D073-774C-915C-347670689BB7}">
  <dimension ref="C4:D5"/>
  <sheetViews>
    <sheetView zoomScale="150" zoomScaleNormal="150" workbookViewId="0">
      <selection activeCell="C6" sqref="C6"/>
    </sheetView>
  </sheetViews>
  <sheetFormatPr baseColWidth="10" defaultRowHeight="16"/>
  <cols>
    <col min="3" max="3" width="17.83203125" bestFit="1" customWidth="1"/>
  </cols>
  <sheetData>
    <row r="4" spans="3:4">
      <c r="C4" t="s">
        <v>83</v>
      </c>
      <c r="D4" t="s">
        <v>84</v>
      </c>
    </row>
    <row r="5" spans="3:4">
      <c r="C5" s="15" t="s">
        <v>2</v>
      </c>
      <c r="D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BEC8-244E-CA4F-99DA-801CF848FAD9}">
  <dimension ref="A1:C7"/>
  <sheetViews>
    <sheetView zoomScale="173" workbookViewId="0">
      <selection activeCell="C4" sqref="C4"/>
    </sheetView>
  </sheetViews>
  <sheetFormatPr baseColWidth="10" defaultRowHeight="16"/>
  <sheetData>
    <row r="1" spans="1:3">
      <c r="A1" t="s">
        <v>57</v>
      </c>
    </row>
    <row r="4" spans="1:3">
      <c r="C4" t="s">
        <v>168</v>
      </c>
    </row>
    <row r="5" spans="1:3">
      <c r="C5" t="s">
        <v>169</v>
      </c>
    </row>
    <row r="6" spans="1:3">
      <c r="C6" t="s">
        <v>171</v>
      </c>
    </row>
    <row r="7" spans="1:3">
      <c r="C7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094D-9536-684A-B15B-A3111F82281C}">
  <dimension ref="A1:C19"/>
  <sheetViews>
    <sheetView zoomScale="194" zoomScaleNormal="150" workbookViewId="0">
      <selection activeCell="C7" sqref="C7"/>
    </sheetView>
  </sheetViews>
  <sheetFormatPr baseColWidth="10" defaultRowHeight="16"/>
  <cols>
    <col min="1" max="1" width="34.6640625" bestFit="1" customWidth="1"/>
    <col min="2" max="2" width="10.83203125" style="5"/>
    <col min="3" max="3" width="61.5" customWidth="1"/>
  </cols>
  <sheetData>
    <row r="1" spans="1:3">
      <c r="A1" t="s">
        <v>6</v>
      </c>
      <c r="B1" s="5" t="s">
        <v>18</v>
      </c>
      <c r="C1" t="s">
        <v>45</v>
      </c>
    </row>
    <row r="2" spans="1:3">
      <c r="A2" t="s">
        <v>19</v>
      </c>
      <c r="B2" s="5">
        <v>0</v>
      </c>
      <c r="C2" t="s">
        <v>77</v>
      </c>
    </row>
    <row r="3" spans="1:3" ht="34">
      <c r="A3" s="1" t="s">
        <v>7</v>
      </c>
      <c r="B3" s="6">
        <v>0</v>
      </c>
      <c r="C3" s="37" t="s">
        <v>105</v>
      </c>
    </row>
    <row r="4" spans="1:3" ht="17">
      <c r="A4" s="1" t="s">
        <v>8</v>
      </c>
      <c r="B4" s="6">
        <v>6</v>
      </c>
      <c r="C4" s="4" t="s">
        <v>99</v>
      </c>
    </row>
    <row r="5" spans="1:3" ht="17">
      <c r="A5" s="1" t="s">
        <v>9</v>
      </c>
      <c r="B5" s="6">
        <v>10</v>
      </c>
      <c r="C5" s="4" t="s">
        <v>104</v>
      </c>
    </row>
    <row r="6" spans="1:3" ht="34">
      <c r="A6" s="1" t="s">
        <v>10</v>
      </c>
      <c r="B6" s="6">
        <v>0</v>
      </c>
      <c r="C6" s="38" t="s">
        <v>106</v>
      </c>
    </row>
    <row r="7" spans="1:3" ht="17">
      <c r="A7" s="1" t="s">
        <v>74</v>
      </c>
      <c r="B7" s="6">
        <v>8</v>
      </c>
      <c r="C7" s="4" t="s">
        <v>92</v>
      </c>
    </row>
    <row r="8" spans="1:3">
      <c r="A8" s="1" t="s">
        <v>102</v>
      </c>
      <c r="B8" s="5">
        <v>6</v>
      </c>
      <c r="C8" s="2" t="s">
        <v>103</v>
      </c>
    </row>
    <row r="9" spans="1:3" ht="17">
      <c r="A9" s="1" t="s">
        <v>86</v>
      </c>
      <c r="B9" s="5">
        <v>8</v>
      </c>
      <c r="C9" s="47" t="s">
        <v>95</v>
      </c>
    </row>
    <row r="10" spans="1:3" ht="17">
      <c r="A10" s="1" t="s">
        <v>11</v>
      </c>
      <c r="B10" s="6">
        <v>9</v>
      </c>
      <c r="C10" s="4" t="s">
        <v>91</v>
      </c>
    </row>
    <row r="11" spans="1:3" ht="17">
      <c r="A11" s="1" t="s">
        <v>12</v>
      </c>
      <c r="B11" s="6">
        <v>6</v>
      </c>
      <c r="C11" s="4" t="s">
        <v>98</v>
      </c>
    </row>
    <row r="12" spans="1:3" ht="17">
      <c r="A12" s="1" t="s">
        <v>13</v>
      </c>
      <c r="B12" s="6">
        <v>6</v>
      </c>
      <c r="C12" s="4" t="s">
        <v>97</v>
      </c>
    </row>
    <row r="13" spans="1:3" ht="17">
      <c r="A13" s="1" t="s">
        <v>89</v>
      </c>
      <c r="B13" s="5">
        <v>6</v>
      </c>
      <c r="C13" s="47" t="s">
        <v>90</v>
      </c>
    </row>
    <row r="14" spans="1:3" ht="17">
      <c r="A14" s="1" t="s">
        <v>14</v>
      </c>
      <c r="B14" s="6">
        <v>8</v>
      </c>
      <c r="C14" s="4" t="s">
        <v>93</v>
      </c>
    </row>
    <row r="15" spans="1:3" ht="17">
      <c r="A15" s="1" t="s">
        <v>15</v>
      </c>
      <c r="B15" s="6">
        <v>8</v>
      </c>
      <c r="C15" s="4" t="s">
        <v>94</v>
      </c>
    </row>
    <row r="16" spans="1:3" ht="17">
      <c r="A16" s="1" t="s">
        <v>88</v>
      </c>
      <c r="B16" s="5">
        <v>6</v>
      </c>
      <c r="C16" s="4" t="s">
        <v>101</v>
      </c>
    </row>
    <row r="17" spans="1:3" ht="51">
      <c r="A17" s="1" t="s">
        <v>16</v>
      </c>
      <c r="B17" s="6">
        <v>6</v>
      </c>
      <c r="C17" s="4" t="s">
        <v>75</v>
      </c>
    </row>
    <row r="18" spans="1:3" ht="17">
      <c r="A18" s="1" t="s">
        <v>87</v>
      </c>
      <c r="B18" s="5">
        <v>6</v>
      </c>
      <c r="C18" s="4" t="s">
        <v>100</v>
      </c>
    </row>
    <row r="19" spans="1:3" ht="17">
      <c r="A19" s="1" t="s">
        <v>17</v>
      </c>
      <c r="B19" s="6">
        <v>7</v>
      </c>
      <c r="C19" s="4" t="s">
        <v>96</v>
      </c>
    </row>
  </sheetData>
  <sortState xmlns:xlrd2="http://schemas.microsoft.com/office/spreadsheetml/2017/richdata2" ref="A3:C19">
    <sortCondition ref="A3:A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CD54-C1E4-8C49-B8EB-B4A8D2355AD3}">
  <dimension ref="A1:C7"/>
  <sheetViews>
    <sheetView zoomScale="150" zoomScaleNormal="150" workbookViewId="0">
      <selection activeCell="C15" sqref="C15"/>
    </sheetView>
  </sheetViews>
  <sheetFormatPr baseColWidth="10" defaultRowHeight="16"/>
  <cols>
    <col min="1" max="1" width="55.33203125" bestFit="1" customWidth="1"/>
  </cols>
  <sheetData>
    <row r="1" spans="1:3">
      <c r="A1" t="s">
        <v>20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t="s">
        <v>140</v>
      </c>
      <c r="B3">
        <v>0</v>
      </c>
      <c r="C3" t="s">
        <v>143</v>
      </c>
    </row>
    <row r="4" spans="1:3">
      <c r="A4" t="s">
        <v>141</v>
      </c>
      <c r="B4">
        <v>2</v>
      </c>
      <c r="C4" t="s">
        <v>142</v>
      </c>
    </row>
    <row r="5" spans="1:3">
      <c r="A5" t="s">
        <v>144</v>
      </c>
      <c r="B5">
        <v>5</v>
      </c>
      <c r="C5" t="s">
        <v>145</v>
      </c>
    </row>
    <row r="6" spans="1:3">
      <c r="A6" t="s">
        <v>146</v>
      </c>
      <c r="B6">
        <v>8</v>
      </c>
      <c r="C6" t="s">
        <v>147</v>
      </c>
    </row>
    <row r="7" spans="1:3">
      <c r="A7" t="s">
        <v>148</v>
      </c>
      <c r="B7">
        <v>10</v>
      </c>
      <c r="C7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B919-A6AE-9B40-956A-DBB8A6002D05}">
  <dimension ref="A1:C4"/>
  <sheetViews>
    <sheetView zoomScale="150" zoomScaleNormal="150" workbookViewId="0">
      <selection activeCell="C10" sqref="C10"/>
    </sheetView>
  </sheetViews>
  <sheetFormatPr baseColWidth="10" defaultRowHeight="16"/>
  <cols>
    <col min="1" max="1" width="26" bestFit="1" customWidth="1"/>
    <col min="3" max="3" width="59.6640625" bestFit="1" customWidth="1"/>
  </cols>
  <sheetData>
    <row r="1" spans="1:3">
      <c r="A1" t="s">
        <v>46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t="s">
        <v>21</v>
      </c>
      <c r="B3">
        <v>10</v>
      </c>
      <c r="C3" t="s">
        <v>150</v>
      </c>
    </row>
    <row r="4" spans="1:3">
      <c r="A4" t="s">
        <v>22</v>
      </c>
      <c r="B4">
        <v>3</v>
      </c>
      <c r="C4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CABE-8F9A-5244-96AB-8323AFDC3064}">
  <dimension ref="A1:C4"/>
  <sheetViews>
    <sheetView zoomScale="150" zoomScaleNormal="150" workbookViewId="0">
      <selection activeCell="F19" sqref="F19"/>
    </sheetView>
  </sheetViews>
  <sheetFormatPr baseColWidth="10" defaultRowHeight="16"/>
  <cols>
    <col min="1" max="1" width="15.83203125" bestFit="1" customWidth="1"/>
  </cols>
  <sheetData>
    <row r="1" spans="1:3">
      <c r="A1" t="s">
        <v>23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t="s">
        <v>21</v>
      </c>
      <c r="B3">
        <v>10</v>
      </c>
      <c r="C3" t="s">
        <v>152</v>
      </c>
    </row>
    <row r="4" spans="1:3">
      <c r="A4" t="s">
        <v>22</v>
      </c>
      <c r="B4">
        <v>4</v>
      </c>
      <c r="C4" t="s">
        <v>153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8E7C-1444-8043-8147-DFDB1AC0DC12}">
  <dimension ref="A1:C7"/>
  <sheetViews>
    <sheetView zoomScale="150" zoomScaleNormal="150" workbookViewId="0">
      <selection activeCell="A7" sqref="A7"/>
    </sheetView>
  </sheetViews>
  <sheetFormatPr baseColWidth="10" defaultRowHeight="16"/>
  <cols>
    <col min="1" max="1" width="67.6640625" bestFit="1" customWidth="1"/>
  </cols>
  <sheetData>
    <row r="1" spans="1:3">
      <c r="A1" t="s">
        <v>24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s="2" t="s">
        <v>25</v>
      </c>
      <c r="B3">
        <v>0</v>
      </c>
      <c r="C3" t="s">
        <v>47</v>
      </c>
    </row>
    <row r="4" spans="1:3">
      <c r="A4" s="2" t="s">
        <v>26</v>
      </c>
      <c r="B4">
        <v>4</v>
      </c>
      <c r="C4" t="s">
        <v>76</v>
      </c>
    </row>
    <row r="5" spans="1:3">
      <c r="A5" s="2" t="s">
        <v>27</v>
      </c>
      <c r="B5">
        <v>6</v>
      </c>
      <c r="C5" t="s">
        <v>48</v>
      </c>
    </row>
    <row r="6" spans="1:3">
      <c r="A6" s="2" t="s">
        <v>28</v>
      </c>
      <c r="B6">
        <v>8</v>
      </c>
      <c r="C6" t="s">
        <v>49</v>
      </c>
    </row>
    <row r="7" spans="1:3">
      <c r="A7" s="2" t="s">
        <v>29</v>
      </c>
      <c r="B7">
        <v>10</v>
      </c>
      <c r="C7" t="s">
        <v>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2F72D-76EB-CB4B-BDA2-845F51F872F1}">
  <dimension ref="A1:C7"/>
  <sheetViews>
    <sheetView zoomScale="150" zoomScaleNormal="150" workbookViewId="0">
      <selection activeCell="C7" sqref="C7"/>
    </sheetView>
  </sheetViews>
  <sheetFormatPr baseColWidth="10" defaultRowHeight="16"/>
  <cols>
    <col min="1" max="1" width="45.83203125" bestFit="1" customWidth="1"/>
  </cols>
  <sheetData>
    <row r="1" spans="1:3">
      <c r="A1" t="s">
        <v>30</v>
      </c>
      <c r="B1" t="s">
        <v>18</v>
      </c>
    </row>
    <row r="2" spans="1:3">
      <c r="A2" t="s">
        <v>19</v>
      </c>
      <c r="B2">
        <v>0</v>
      </c>
      <c r="C2" t="s">
        <v>77</v>
      </c>
    </row>
    <row r="3" spans="1:3">
      <c r="A3" s="2" t="s">
        <v>119</v>
      </c>
      <c r="B3">
        <v>0</v>
      </c>
      <c r="C3" t="s">
        <v>120</v>
      </c>
    </row>
    <row r="4" spans="1:3">
      <c r="A4" s="2" t="s">
        <v>121</v>
      </c>
      <c r="B4">
        <v>2</v>
      </c>
      <c r="C4" t="s">
        <v>122</v>
      </c>
    </row>
    <row r="5" spans="1:3">
      <c r="A5" s="2" t="s">
        <v>123</v>
      </c>
      <c r="B5">
        <v>4</v>
      </c>
      <c r="C5" t="s">
        <v>126</v>
      </c>
    </row>
    <row r="6" spans="1:3">
      <c r="A6" s="2" t="s">
        <v>124</v>
      </c>
      <c r="B6">
        <v>7</v>
      </c>
      <c r="C6" t="s">
        <v>125</v>
      </c>
    </row>
    <row r="7" spans="1:3">
      <c r="A7" s="2" t="s">
        <v>127</v>
      </c>
      <c r="B7">
        <v>10</v>
      </c>
      <c r="C7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Test</vt:lpstr>
      <vt:lpstr>Help</vt:lpstr>
      <vt:lpstr>Valutazoine finale</vt:lpstr>
      <vt:lpstr>Settore di operatività</vt:lpstr>
      <vt:lpstr>Team</vt:lpstr>
      <vt:lpstr>Costituzione società</vt:lpstr>
      <vt:lpstr>Startup innovativa</vt:lpstr>
      <vt:lpstr>Business plan</vt:lpstr>
      <vt:lpstr>Vantaggio competitivo</vt:lpstr>
      <vt:lpstr>Grado del TRL</vt:lpstr>
      <vt:lpstr>Validazione</vt:lpstr>
      <vt:lpstr>Scalabilità</vt:lpstr>
      <vt:lpstr>Conoscenza cliente mercato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Fasano</dc:creator>
  <cp:lastModifiedBy>Giovanni Fasano</cp:lastModifiedBy>
  <dcterms:created xsi:type="dcterms:W3CDTF">2024-10-24T09:49:47Z</dcterms:created>
  <dcterms:modified xsi:type="dcterms:W3CDTF">2025-05-26T14:35:40Z</dcterms:modified>
</cp:coreProperties>
</file>